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5" windowWidth="15480" windowHeight="8130" activeTab="2"/>
  </bookViews>
  <sheets>
    <sheet name="Index" sheetId="5" r:id="rId1"/>
    <sheet name="P&amp;L" sheetId="3" r:id="rId2"/>
    <sheet name="Operational Parameters" sheetId="1" r:id="rId3"/>
    <sheet name="CF and Debt" sheetId="4" r:id="rId4"/>
    <sheet name="Definitions" sheetId="2" r:id="rId5"/>
  </sheets>
  <definedNames>
    <definedName name="_xlnm.Print_Area" localSheetId="0">Index!$A$1:$M$25</definedName>
    <definedName name="_xlnm.Print_Area" localSheetId="2">'Operational Parameters'!$A$1:$M$16</definedName>
    <definedName name="_xlnm.Print_Titles" localSheetId="2">'Operational Parameters'!$2:$4</definedName>
  </definedNames>
  <calcPr calcId="145621"/>
</workbook>
</file>

<file path=xl/calcChain.xml><?xml version="1.0" encoding="utf-8"?>
<calcChain xmlns="http://schemas.openxmlformats.org/spreadsheetml/2006/main">
  <c r="M14" i="3" l="1"/>
  <c r="L14" i="3"/>
  <c r="K14" i="3"/>
  <c r="J14" i="3"/>
  <c r="I14" i="3"/>
  <c r="H14" i="3"/>
  <c r="G14" i="3"/>
  <c r="G7" i="3"/>
  <c r="H7" i="3"/>
  <c r="I7" i="3"/>
  <c r="J7" i="3"/>
  <c r="K7" i="3"/>
  <c r="L7" i="3"/>
  <c r="M7" i="3"/>
  <c r="M52" i="3" l="1"/>
  <c r="M49" i="3"/>
  <c r="M42" i="3"/>
  <c r="M39" i="3"/>
  <c r="M32" i="3"/>
  <c r="M19" i="3"/>
  <c r="M13" i="3"/>
  <c r="K10" i="1" l="1"/>
</calcChain>
</file>

<file path=xl/sharedStrings.xml><?xml version="1.0" encoding="utf-8"?>
<sst xmlns="http://schemas.openxmlformats.org/spreadsheetml/2006/main" count="120" uniqueCount="83">
  <si>
    <t>Q1</t>
  </si>
  <si>
    <t>Q2</t>
  </si>
  <si>
    <t>Q3</t>
  </si>
  <si>
    <t>Q4</t>
  </si>
  <si>
    <t>FY</t>
  </si>
  <si>
    <t>Operating cash flow</t>
  </si>
  <si>
    <t>Free Cash Flow</t>
  </si>
  <si>
    <t>Free Cash Flow After Interest</t>
  </si>
  <si>
    <t>Net Debt</t>
  </si>
  <si>
    <t>Operational Parameters</t>
  </si>
  <si>
    <t>Free cash flow</t>
  </si>
  <si>
    <t>Net capital expenditures</t>
  </si>
  <si>
    <t>MOU</t>
  </si>
  <si>
    <t xml:space="preserve">Churn rate </t>
  </si>
  <si>
    <t xml:space="preserve">ARPU </t>
  </si>
  <si>
    <t>Minutes of Use</t>
  </si>
  <si>
    <t xml:space="preserve">Operating cash flows before interest payments, net of cash flows use for investing activities. </t>
  </si>
  <si>
    <t>Total current and non-current borrowings less cash and cash equivalents.</t>
  </si>
  <si>
    <t xml:space="preserve">Average monthly revenue per subscriber </t>
  </si>
  <si>
    <t>MOU is calculated by dividing, for each month in such period, the total number of minutes of usage, excluding in roaming usage, during such month by the average of the number of our subscribers, and dividing the sum of such results by the number of months in the relative period.</t>
  </si>
  <si>
    <t>ARPU is calculated by dividing for each month in the relevant year, the revenues during the monthfrom cellular services by the average number of cellular subscribers during that month, dividing the sum of all results by the number of months in the relevant period.</t>
  </si>
  <si>
    <t>The total number of cellular subscribers who disconnect from our network, in a given period expressed as percentage of the average of the number of our subscribers at the beginning and end of such period.</t>
  </si>
  <si>
    <t>Total revenues</t>
  </si>
  <si>
    <t>growth (%)</t>
  </si>
  <si>
    <t>Cellular segment</t>
  </si>
  <si>
    <t>Service revenues</t>
  </si>
  <si>
    <t>Equipment revenues</t>
  </si>
  <si>
    <t>Fixed-line segment</t>
  </si>
  <si>
    <t>Total cost of revenues</t>
  </si>
  <si>
    <t>Cellular service segment</t>
  </si>
  <si>
    <t>Cellular equipment segment</t>
  </si>
  <si>
    <t>Gross profit</t>
  </si>
  <si>
    <t>Gross margin</t>
  </si>
  <si>
    <t>Operating expenses</t>
  </si>
  <si>
    <t>Operating profit</t>
  </si>
  <si>
    <t>margin (%)</t>
  </si>
  <si>
    <t>Net financial expense</t>
  </si>
  <si>
    <t>Pre-tax profit</t>
  </si>
  <si>
    <t>Tax expense</t>
  </si>
  <si>
    <t>Net income</t>
  </si>
  <si>
    <t>Margin(%)</t>
  </si>
  <si>
    <t>Fixed-line segment service</t>
  </si>
  <si>
    <t>Fixed-line segment Equipment</t>
  </si>
  <si>
    <t>Cellular: Operating expenses</t>
  </si>
  <si>
    <t>Fixed-line: Operating expenses</t>
  </si>
  <si>
    <t>Impairment</t>
  </si>
  <si>
    <t>Other Income, net</t>
  </si>
  <si>
    <t>Total Operating Expenses</t>
  </si>
  <si>
    <t>Net income margin</t>
  </si>
  <si>
    <t>Cellular Segment</t>
  </si>
  <si>
    <t>Cost of revenues</t>
  </si>
  <si>
    <t>Cellular Subscriber Base (Thousands)</t>
  </si>
  <si>
    <t>ISP Subscribers (Thousands)</t>
  </si>
  <si>
    <t xml:space="preserve">ARPU* (NIS) </t>
  </si>
  <si>
    <t xml:space="preserve"> (NIS millions)</t>
  </si>
  <si>
    <t>Definitions</t>
  </si>
  <si>
    <t>Purchase of property, plant &amp; equipment (PPE), plus investments in intangible assets, less proceeds from the sale of PPE, excluding SARC capitalization</t>
  </si>
  <si>
    <t>Inter-segment fixed</t>
  </si>
  <si>
    <t>Inter-segment cellular</t>
  </si>
  <si>
    <t>Inter-segment</t>
  </si>
  <si>
    <t xml:space="preserve">Inter-segment </t>
  </si>
  <si>
    <t>Partner Communications Ltd.</t>
  </si>
  <si>
    <t>Index of contents</t>
  </si>
  <si>
    <t>Sheet I -   Income statement</t>
  </si>
  <si>
    <t>Sheet II -  Operational Parameters</t>
  </si>
  <si>
    <t>Sheet III - Cash Flow and Debt</t>
  </si>
  <si>
    <t>Sheet IV - Definitions</t>
  </si>
  <si>
    <t>For further information:</t>
  </si>
  <si>
    <t>Partner Investor Relations</t>
  </si>
  <si>
    <t>Phone.   +972 54 7812151</t>
  </si>
  <si>
    <t>yaffa.cohenifrah@orange.co.il</t>
  </si>
  <si>
    <t>http://www.orange.co.il/en/Investors-Relations/lobby/</t>
  </si>
  <si>
    <t>Adjusted EBITDA</t>
  </si>
  <si>
    <t>Adjusted EBITDA’ represents earnings before interest (finance costs, net), taxes, depreciation, amortization (including amortization of intangible assets, deferred expenses-right of use, and share based compensation expenses) and impairment charges, as a measure of operating profit</t>
  </si>
  <si>
    <t>Consolidated Adjusted EBITDA</t>
  </si>
  <si>
    <t>Cellular Adjusted EBITDA</t>
  </si>
  <si>
    <t>Fixed-line Adjusted EBITDA</t>
  </si>
  <si>
    <t>Capital expenditures</t>
  </si>
  <si>
    <t>Facts &amp; Figures Q2 2013</t>
  </si>
  <si>
    <t>Cellular ARPU (NIS)</t>
  </si>
  <si>
    <t>Cellular MOU (minutes)</t>
  </si>
  <si>
    <t xml:space="preserve">Cellular Churn rate (%) </t>
  </si>
  <si>
    <t>Number of Fixed Line (Thousands)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</si>
</sst>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 #,##0_ ;_ * \-#,##0_ ;_ * &quot;-&quot;??_ ;_ @_ "/>
  </numFmts>
  <fonts count="19">
    <font>
      <sz val="11"/>
      <color theme="1"/>
      <name val="Arial"/>
      <family val="2"/>
      <charset val="177"/>
      <scheme val="minor"/>
    </font>
    <font>
      <b/>
      <sz val="11"/>
      <color theme="1"/>
      <name val="Arial"/>
      <family val="2"/>
      <scheme val="minor"/>
    </font>
    <font>
      <sz val="11"/>
      <color theme="1"/>
      <name val="Arial"/>
      <family val="2"/>
      <scheme val="minor"/>
    </font>
    <font>
      <sz val="11"/>
      <color theme="1"/>
      <name val="Arial"/>
      <family val="2"/>
      <charset val="177"/>
      <scheme val="minor"/>
    </font>
    <font>
      <b/>
      <sz val="18"/>
      <color theme="1"/>
      <name val="Arial"/>
      <family val="2"/>
      <scheme val="minor"/>
    </font>
    <font>
      <u/>
      <sz val="11"/>
      <color theme="10"/>
      <name val="Calibri"/>
      <family val="2"/>
      <charset val="177"/>
    </font>
    <font>
      <b/>
      <sz val="8"/>
      <name val="Arial"/>
      <family val="2"/>
    </font>
    <font>
      <i/>
      <sz val="9"/>
      <color indexed="61"/>
      <name val="Arial"/>
      <family val="2"/>
    </font>
    <font>
      <b/>
      <sz val="20"/>
      <color theme="1"/>
      <name val="Arial"/>
      <family val="2"/>
      <scheme val="minor"/>
    </font>
    <font>
      <sz val="10"/>
      <color theme="1"/>
      <name val="Arial"/>
      <family val="2"/>
      <charset val="177"/>
      <scheme val="minor"/>
    </font>
    <font>
      <b/>
      <sz val="10"/>
      <color theme="1"/>
      <name val="Arial"/>
      <family val="2"/>
      <charset val="177"/>
      <scheme val="minor"/>
    </font>
    <font>
      <i/>
      <sz val="10"/>
      <color theme="1"/>
      <name val="Arial"/>
      <family val="2"/>
      <charset val="177"/>
    </font>
    <font>
      <b/>
      <sz val="10"/>
      <name val="Arial"/>
      <family val="2"/>
      <charset val="177"/>
    </font>
    <font>
      <b/>
      <sz val="10"/>
      <color theme="1"/>
      <name val="Arial"/>
      <family val="2"/>
      <charset val="177"/>
    </font>
    <font>
      <sz val="10"/>
      <color theme="1"/>
      <name val="Arial"/>
      <family val="2"/>
      <charset val="177"/>
    </font>
    <font>
      <b/>
      <sz val="10"/>
      <color theme="1"/>
      <name val="Arial"/>
      <family val="2"/>
      <scheme val="minor"/>
    </font>
    <font>
      <sz val="10"/>
      <color theme="1"/>
      <name val="Arial"/>
      <family val="2"/>
      <scheme val="minor"/>
    </font>
    <font>
      <b/>
      <u/>
      <sz val="11"/>
      <color theme="1"/>
      <name val="Arial"/>
      <family val="2"/>
      <scheme val="minor"/>
    </font>
    <font>
      <u/>
      <sz val="11"/>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medium">
        <color auto="1"/>
      </top>
      <bottom/>
      <diagonal/>
    </border>
    <border>
      <left/>
      <right/>
      <top style="medium">
        <color auto="1"/>
      </top>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151">
    <xf numFmtId="0" fontId="0" fillId="0" borderId="0" xfId="0"/>
    <xf numFmtId="0" fontId="1" fillId="0" borderId="2" xfId="0" applyFont="1" applyBorder="1" applyAlignment="1">
      <alignment horizontal="center"/>
    </xf>
    <xf numFmtId="0" fontId="1" fillId="0" borderId="5" xfId="0" applyFont="1" applyBorder="1" applyAlignment="1">
      <alignment horizontal="center"/>
    </xf>
    <xf numFmtId="166" fontId="1" fillId="0" borderId="4" xfId="1" applyNumberFormat="1" applyFont="1" applyBorder="1"/>
    <xf numFmtId="0" fontId="2" fillId="0" borderId="0" xfId="0" applyFont="1"/>
    <xf numFmtId="0" fontId="0" fillId="0" borderId="0" xfId="0" applyAlignment="1">
      <alignment horizontal="left" indent="1"/>
    </xf>
    <xf numFmtId="0" fontId="5" fillId="0" borderId="0" xfId="3" applyAlignment="1" applyProtection="1">
      <alignment horizontal="left" indent="3"/>
    </xf>
    <xf numFmtId="0" fontId="6" fillId="0" borderId="0" xfId="0" applyFont="1" applyBorder="1"/>
    <xf numFmtId="0" fontId="7" fillId="0" borderId="0" xfId="0" applyFont="1" applyBorder="1" applyAlignment="1">
      <alignment horizontal="left" indent="2"/>
    </xf>
    <xf numFmtId="0" fontId="4" fillId="0" borderId="0" xfId="0" applyFont="1" applyAlignment="1">
      <alignment vertical="top"/>
    </xf>
    <xf numFmtId="0" fontId="4" fillId="0" borderId="4" xfId="0" applyFont="1" applyBorder="1" applyAlignment="1">
      <alignment vertical="top"/>
    </xf>
    <xf numFmtId="0" fontId="1" fillId="0" borderId="10"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12" xfId="0" applyFont="1" applyBorder="1" applyAlignment="1">
      <alignment horizontal="center"/>
    </xf>
    <xf numFmtId="0" fontId="0" fillId="0" borderId="6" xfId="0" applyBorder="1"/>
    <xf numFmtId="0" fontId="0" fillId="0" borderId="7" xfId="0" applyBorder="1"/>
    <xf numFmtId="0" fontId="0" fillId="0" borderId="4" xfId="0" applyBorder="1"/>
    <xf numFmtId="0" fontId="0" fillId="0" borderId="3" xfId="0" applyBorder="1"/>
    <xf numFmtId="0" fontId="2" fillId="0" borderId="0" xfId="0" applyFont="1" applyFill="1" applyBorder="1"/>
    <xf numFmtId="0" fontId="8" fillId="0" borderId="0" xfId="0" applyFont="1"/>
    <xf numFmtId="0" fontId="1" fillId="0" borderId="9" xfId="0" applyFont="1" applyBorder="1"/>
    <xf numFmtId="0" fontId="9" fillId="0" borderId="8" xfId="0" applyFont="1" applyBorder="1"/>
    <xf numFmtId="0" fontId="9" fillId="0" borderId="0" xfId="0" applyFont="1"/>
    <xf numFmtId="0" fontId="9" fillId="0" borderId="11" xfId="0" applyFont="1" applyBorder="1"/>
    <xf numFmtId="0" fontId="10" fillId="2" borderId="8" xfId="0" applyFont="1" applyFill="1" applyBorder="1"/>
    <xf numFmtId="3" fontId="10" fillId="2" borderId="0" xfId="0" applyNumberFormat="1" applyFont="1" applyFill="1"/>
    <xf numFmtId="166" fontId="10" fillId="2" borderId="0" xfId="1" applyNumberFormat="1" applyFont="1" applyFill="1"/>
    <xf numFmtId="0" fontId="9" fillId="2" borderId="0" xfId="0" applyFont="1" applyFill="1"/>
    <xf numFmtId="0" fontId="11" fillId="2" borderId="8" xfId="0" applyFont="1" applyFill="1" applyBorder="1" applyAlignment="1">
      <alignment horizontal="left" indent="2"/>
    </xf>
    <xf numFmtId="3" fontId="9" fillId="2" borderId="0" xfId="0" applyNumberFormat="1" applyFont="1" applyFill="1"/>
    <xf numFmtId="0" fontId="9" fillId="2" borderId="8" xfId="0" applyFont="1" applyFill="1" applyBorder="1"/>
    <xf numFmtId="0" fontId="9" fillId="2" borderId="11" xfId="0" applyFont="1" applyFill="1" applyBorder="1"/>
    <xf numFmtId="0" fontId="12" fillId="2" borderId="8" xfId="0" applyFont="1" applyFill="1" applyBorder="1"/>
    <xf numFmtId="0" fontId="13" fillId="2" borderId="8" xfId="0" applyFont="1" applyFill="1" applyBorder="1" applyAlignment="1">
      <alignment horizontal="left" indent="1"/>
    </xf>
    <xf numFmtId="0" fontId="14" fillId="2" borderId="8" xfId="0" applyFont="1" applyFill="1" applyBorder="1" applyAlignment="1">
      <alignment horizontal="left" indent="1"/>
    </xf>
    <xf numFmtId="3" fontId="9" fillId="2" borderId="8" xfId="0" applyNumberFormat="1" applyFont="1" applyFill="1" applyBorder="1"/>
    <xf numFmtId="166" fontId="9" fillId="2" borderId="8" xfId="1" applyNumberFormat="1" applyFont="1" applyFill="1" applyBorder="1"/>
    <xf numFmtId="3" fontId="9" fillId="2" borderId="11" xfId="0" applyNumberFormat="1" applyFont="1" applyFill="1" applyBorder="1"/>
    <xf numFmtId="0" fontId="10" fillId="2" borderId="0" xfId="0" applyFont="1" applyFill="1"/>
    <xf numFmtId="166" fontId="10" fillId="2" borderId="8" xfId="0" applyNumberFormat="1" applyFont="1" applyFill="1" applyBorder="1"/>
    <xf numFmtId="166" fontId="10" fillId="2" borderId="0" xfId="0" applyNumberFormat="1" applyFont="1" applyFill="1"/>
    <xf numFmtId="166" fontId="9" fillId="2" borderId="0" xfId="0" applyNumberFormat="1" applyFont="1" applyFill="1"/>
    <xf numFmtId="0" fontId="10" fillId="2" borderId="11" xfId="0" applyFont="1" applyFill="1" applyBorder="1"/>
    <xf numFmtId="0" fontId="14" fillId="0" borderId="8" xfId="0" applyFont="1" applyBorder="1"/>
    <xf numFmtId="0" fontId="13" fillId="0" borderId="8" xfId="0" applyFont="1" applyBorder="1"/>
    <xf numFmtId="0" fontId="13" fillId="2" borderId="8" xfId="0" applyFont="1" applyFill="1" applyBorder="1"/>
    <xf numFmtId="3" fontId="10" fillId="2" borderId="8" xfId="0" applyNumberFormat="1" applyFont="1" applyFill="1" applyBorder="1"/>
    <xf numFmtId="9" fontId="9" fillId="2" borderId="0" xfId="2" applyFont="1" applyFill="1"/>
    <xf numFmtId="9" fontId="9" fillId="2" borderId="11" xfId="2" applyFont="1" applyFill="1" applyBorder="1"/>
    <xf numFmtId="9" fontId="9" fillId="2" borderId="8" xfId="2" applyFont="1" applyFill="1" applyBorder="1"/>
    <xf numFmtId="0" fontId="14" fillId="2" borderId="8" xfId="0" applyFont="1" applyFill="1" applyBorder="1"/>
    <xf numFmtId="0" fontId="14" fillId="0" borderId="8" xfId="0" applyFont="1" applyFill="1" applyBorder="1"/>
    <xf numFmtId="3" fontId="9" fillId="2" borderId="8" xfId="1" applyNumberFormat="1" applyFont="1" applyFill="1" applyBorder="1"/>
    <xf numFmtId="3" fontId="9" fillId="2" borderId="0" xfId="1" applyNumberFormat="1" applyFont="1" applyFill="1"/>
    <xf numFmtId="0" fontId="13" fillId="2" borderId="9" xfId="0" applyFont="1" applyFill="1" applyBorder="1"/>
    <xf numFmtId="0" fontId="9" fillId="2" borderId="4" xfId="0" applyFont="1" applyFill="1" applyBorder="1"/>
    <xf numFmtId="0" fontId="9" fillId="2" borderId="9" xfId="0" applyFont="1" applyFill="1" applyBorder="1"/>
    <xf numFmtId="166" fontId="9" fillId="2" borderId="9" xfId="1" applyNumberFormat="1" applyFont="1" applyFill="1" applyBorder="1"/>
    <xf numFmtId="0" fontId="16" fillId="0" borderId="0" xfId="0" applyFont="1"/>
    <xf numFmtId="0" fontId="16" fillId="0" borderId="8" xfId="0" applyFont="1" applyBorder="1"/>
    <xf numFmtId="0" fontId="16" fillId="0" borderId="0" xfId="0" applyFont="1" applyBorder="1"/>
    <xf numFmtId="0" fontId="16" fillId="2" borderId="8" xfId="0" applyFont="1" applyFill="1" applyBorder="1"/>
    <xf numFmtId="166" fontId="16" fillId="2" borderId="0" xfId="1" applyNumberFormat="1" applyFont="1" applyFill="1" applyBorder="1"/>
    <xf numFmtId="0" fontId="16" fillId="2" borderId="0" xfId="0" applyFont="1" applyFill="1" applyBorder="1"/>
    <xf numFmtId="0" fontId="16" fillId="2" borderId="0" xfId="0" applyFont="1" applyFill="1"/>
    <xf numFmtId="165" fontId="16" fillId="2" borderId="0" xfId="2" applyNumberFormat="1" applyFont="1" applyFill="1" applyBorder="1"/>
    <xf numFmtId="165" fontId="16" fillId="0" borderId="0" xfId="2" applyNumberFormat="1" applyFont="1" applyBorder="1"/>
    <xf numFmtId="0" fontId="15" fillId="2" borderId="9" xfId="0" applyFont="1" applyFill="1" applyBorder="1"/>
    <xf numFmtId="0" fontId="16" fillId="2" borderId="4" xfId="0" applyFont="1" applyFill="1" applyBorder="1"/>
    <xf numFmtId="0" fontId="9" fillId="0" borderId="14" xfId="0" applyFont="1" applyBorder="1"/>
    <xf numFmtId="166" fontId="9" fillId="2" borderId="0" xfId="1" applyNumberFormat="1" applyFont="1" applyFill="1" applyBorder="1"/>
    <xf numFmtId="0" fontId="9" fillId="2" borderId="8" xfId="0" applyFont="1" applyFill="1" applyBorder="1" applyAlignment="1">
      <alignment horizontal="right"/>
    </xf>
    <xf numFmtId="0" fontId="10" fillId="2" borderId="9" xfId="0" applyFont="1" applyFill="1" applyBorder="1"/>
    <xf numFmtId="166" fontId="9" fillId="2" borderId="4" xfId="1" applyNumberFormat="1" applyFont="1" applyFill="1" applyBorder="1"/>
    <xf numFmtId="0" fontId="10" fillId="0" borderId="0" xfId="0" applyFont="1" applyAlignment="1">
      <alignment vertical="top"/>
    </xf>
    <xf numFmtId="0" fontId="9" fillId="0" borderId="0" xfId="0" applyFont="1" applyAlignment="1">
      <alignment vertical="top"/>
    </xf>
    <xf numFmtId="0" fontId="9" fillId="0" borderId="0" xfId="0" applyFont="1" applyAlignment="1">
      <alignment vertical="top" wrapText="1"/>
    </xf>
    <xf numFmtId="0" fontId="1" fillId="0" borderId="4" xfId="0" applyFont="1" applyBorder="1" applyAlignment="1">
      <alignment horizontal="center"/>
    </xf>
    <xf numFmtId="0" fontId="9" fillId="0" borderId="0" xfId="0" applyFont="1" applyBorder="1"/>
    <xf numFmtId="3" fontId="10" fillId="2" borderId="0" xfId="0" applyNumberFormat="1" applyFont="1" applyFill="1" applyBorder="1"/>
    <xf numFmtId="0" fontId="9" fillId="2" borderId="0" xfId="0" applyFont="1" applyFill="1" applyBorder="1"/>
    <xf numFmtId="3" fontId="9" fillId="2" borderId="0" xfId="0" applyNumberFormat="1" applyFont="1" applyFill="1" applyBorder="1"/>
    <xf numFmtId="0" fontId="10" fillId="2" borderId="0" xfId="0" applyFont="1" applyFill="1" applyBorder="1"/>
    <xf numFmtId="9" fontId="9" fillId="2" borderId="0" xfId="2" applyFont="1" applyFill="1" applyBorder="1"/>
    <xf numFmtId="3" fontId="9" fillId="2" borderId="0" xfId="1" applyNumberFormat="1" applyFont="1" applyFill="1" applyBorder="1"/>
    <xf numFmtId="3" fontId="10" fillId="0" borderId="11" xfId="0" applyNumberFormat="1" applyFont="1" applyFill="1" applyBorder="1"/>
    <xf numFmtId="0" fontId="9" fillId="0" borderId="11" xfId="0" applyFont="1" applyFill="1" applyBorder="1"/>
    <xf numFmtId="0" fontId="10" fillId="0" borderId="11" xfId="0" applyFont="1" applyFill="1" applyBorder="1"/>
    <xf numFmtId="9" fontId="9" fillId="0" borderId="11" xfId="2" applyFont="1" applyFill="1" applyBorder="1"/>
    <xf numFmtId="3" fontId="9" fillId="0" borderId="11" xfId="1" applyNumberFormat="1" applyFont="1" applyFill="1" applyBorder="1"/>
    <xf numFmtId="0" fontId="9" fillId="0" borderId="12" xfId="0" applyFont="1" applyFill="1" applyBorder="1"/>
    <xf numFmtId="0" fontId="4" fillId="0" borderId="0" xfId="0" applyFont="1" applyAlignment="1">
      <alignment vertical="top"/>
    </xf>
    <xf numFmtId="0" fontId="9" fillId="0" borderId="0" xfId="0" applyFont="1" applyFill="1"/>
    <xf numFmtId="0" fontId="13" fillId="0" borderId="8" xfId="0" applyFont="1" applyFill="1" applyBorder="1"/>
    <xf numFmtId="0" fontId="14" fillId="0" borderId="8" xfId="0" applyFont="1" applyFill="1" applyBorder="1" applyAlignment="1">
      <alignment horizontal="left" indent="1"/>
    </xf>
    <xf numFmtId="0" fontId="9" fillId="0" borderId="8" xfId="0" applyFont="1" applyFill="1" applyBorder="1"/>
    <xf numFmtId="0" fontId="9" fillId="0" borderId="0" xfId="0" applyFont="1" applyFill="1" applyBorder="1"/>
    <xf numFmtId="3" fontId="10" fillId="0" borderId="0" xfId="0" applyNumberFormat="1" applyFont="1" applyFill="1"/>
    <xf numFmtId="166" fontId="10" fillId="0" borderId="8" xfId="0" applyNumberFormat="1" applyFont="1" applyFill="1" applyBorder="1"/>
    <xf numFmtId="166" fontId="10" fillId="0" borderId="0" xfId="0" applyNumberFormat="1" applyFont="1" applyFill="1"/>
    <xf numFmtId="3" fontId="10" fillId="0" borderId="0" xfId="0" applyNumberFormat="1" applyFont="1" applyFill="1" applyBorder="1"/>
    <xf numFmtId="0" fontId="4" fillId="0" borderId="0" xfId="0" applyFont="1"/>
    <xf numFmtId="0" fontId="17" fillId="0" borderId="0" xfId="0" applyFont="1"/>
    <xf numFmtId="0" fontId="18" fillId="0" borderId="0" xfId="0" applyFont="1"/>
    <xf numFmtId="0" fontId="1" fillId="0" borderId="0" xfId="0" applyFont="1"/>
    <xf numFmtId="0" fontId="0" fillId="0" borderId="0" xfId="0" quotePrefix="1"/>
    <xf numFmtId="0" fontId="5" fillId="0" borderId="0" xfId="3" applyAlignment="1" applyProtection="1"/>
    <xf numFmtId="0" fontId="1" fillId="0" borderId="6"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0" fontId="16" fillId="2" borderId="9" xfId="0" applyFont="1" applyFill="1" applyBorder="1"/>
    <xf numFmtId="166" fontId="16" fillId="2" borderId="8" xfId="1" applyNumberFormat="1" applyFont="1" applyFill="1" applyBorder="1"/>
    <xf numFmtId="165" fontId="16" fillId="2" borderId="8" xfId="2" applyNumberFormat="1" applyFont="1" applyFill="1" applyBorder="1"/>
    <xf numFmtId="0" fontId="0" fillId="0" borderId="9" xfId="0" applyBorder="1"/>
    <xf numFmtId="0" fontId="9" fillId="0" borderId="0" xfId="0" applyFont="1" applyAlignment="1">
      <alignment wrapText="1"/>
    </xf>
    <xf numFmtId="0" fontId="4" fillId="0" borderId="1" xfId="0" applyFont="1" applyBorder="1" applyAlignment="1">
      <alignment vertical="top"/>
    </xf>
    <xf numFmtId="0" fontId="0" fillId="0" borderId="2" xfId="0" applyBorder="1"/>
    <xf numFmtId="0" fontId="0" fillId="0" borderId="10" xfId="0" applyBorder="1"/>
    <xf numFmtId="0" fontId="4" fillId="0" borderId="3" xfId="0" applyFont="1" applyBorder="1" applyAlignment="1">
      <alignment vertical="top"/>
    </xf>
    <xf numFmtId="0" fontId="0" fillId="0" borderId="0" xfId="0" applyBorder="1"/>
    <xf numFmtId="0" fontId="0" fillId="0" borderId="11" xfId="0"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9" fillId="3" borderId="8" xfId="0" applyFont="1" applyFill="1" applyBorder="1"/>
    <xf numFmtId="166" fontId="10" fillId="3" borderId="8" xfId="1" applyNumberFormat="1" applyFont="1" applyFill="1" applyBorder="1"/>
    <xf numFmtId="9" fontId="9" fillId="3" borderId="8" xfId="2" applyFont="1" applyFill="1" applyBorder="1"/>
    <xf numFmtId="166" fontId="9" fillId="3" borderId="8" xfId="1" applyNumberFormat="1" applyFont="1" applyFill="1" applyBorder="1"/>
    <xf numFmtId="166" fontId="10" fillId="3" borderId="8" xfId="0" applyNumberFormat="1" applyFont="1" applyFill="1" applyBorder="1"/>
    <xf numFmtId="166" fontId="9" fillId="3" borderId="8" xfId="0" applyNumberFormat="1" applyFont="1" applyFill="1" applyBorder="1"/>
    <xf numFmtId="3" fontId="10" fillId="3" borderId="8" xfId="0" applyNumberFormat="1" applyFont="1" applyFill="1" applyBorder="1"/>
    <xf numFmtId="0" fontId="10" fillId="3" borderId="8" xfId="0" applyFont="1" applyFill="1" applyBorder="1"/>
    <xf numFmtId="3" fontId="9" fillId="3" borderId="8" xfId="1" applyNumberFormat="1" applyFont="1" applyFill="1" applyBorder="1"/>
    <xf numFmtId="166" fontId="9" fillId="3" borderId="9" xfId="1" applyNumberFormat="1" applyFont="1" applyFill="1" applyBorder="1"/>
    <xf numFmtId="0" fontId="15" fillId="3" borderId="9" xfId="0" applyFont="1" applyFill="1" applyBorder="1"/>
    <xf numFmtId="0" fontId="15" fillId="3" borderId="8" xfId="0" applyFont="1" applyFill="1" applyBorder="1"/>
    <xf numFmtId="166" fontId="15" fillId="3" borderId="8" xfId="1" applyNumberFormat="1" applyFont="1" applyFill="1" applyBorder="1"/>
    <xf numFmtId="9" fontId="15" fillId="3" borderId="8" xfId="2" applyNumberFormat="1" applyFont="1" applyFill="1" applyBorder="1"/>
    <xf numFmtId="165" fontId="15" fillId="3" borderId="8" xfId="2" applyNumberFormat="1" applyFont="1" applyFill="1" applyBorder="1"/>
    <xf numFmtId="166" fontId="1" fillId="3" borderId="9" xfId="1" applyNumberFormat="1" applyFont="1" applyFill="1" applyBorder="1"/>
    <xf numFmtId="0" fontId="9" fillId="3" borderId="13" xfId="0" applyFont="1" applyFill="1" applyBorder="1"/>
    <xf numFmtId="166" fontId="10" fillId="3" borderId="9" xfId="1" applyNumberFormat="1" applyFont="1" applyFill="1" applyBorder="1"/>
    <xf numFmtId="0" fontId="4" fillId="0" borderId="0" xfId="0" applyFont="1" applyAlignment="1">
      <alignment vertical="top" wrapText="1"/>
    </xf>
    <xf numFmtId="0" fontId="4" fillId="0" borderId="4" xfId="0" applyFont="1" applyBorder="1" applyAlignment="1">
      <alignment vertical="top" wrapText="1"/>
    </xf>
    <xf numFmtId="0" fontId="10" fillId="0" borderId="0" xfId="0" applyFont="1" applyAlignment="1">
      <alignment vertical="top"/>
    </xf>
    <xf numFmtId="0" fontId="10" fillId="0" borderId="0" xfId="0" applyFont="1" applyAlignment="1"/>
    <xf numFmtId="9" fontId="9" fillId="3" borderId="8" xfId="2" applyNumberFormat="1" applyFont="1" applyFill="1" applyBorder="1"/>
    <xf numFmtId="9" fontId="9" fillId="2" borderId="0" xfId="2" applyNumberFormat="1" applyFont="1" applyFill="1"/>
    <xf numFmtId="9" fontId="9" fillId="2" borderId="0" xfId="2" applyNumberFormat="1" applyFont="1" applyFill="1" applyBorder="1"/>
    <xf numFmtId="9" fontId="9" fillId="2" borderId="11" xfId="2" applyNumberFormat="1" applyFont="1" applyFill="1" applyBorder="1"/>
    <xf numFmtId="9" fontId="9" fillId="2" borderId="8" xfId="2" applyNumberFormat="1" applyFont="1" applyFill="1" applyBorder="1"/>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409575</xdr:colOff>
      <xdr:row>1</xdr:row>
      <xdr:rowOff>415925</xdr:rowOff>
    </xdr:to>
    <xdr:pic>
      <xdr:nvPicPr>
        <xdr:cNvPr id="4" name="Picture 3"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685800" y="295275"/>
          <a:ext cx="409575" cy="415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447675</xdr:colOff>
      <xdr:row>1</xdr:row>
      <xdr:rowOff>425450</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400050"/>
          <a:ext cx="409575" cy="415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0</xdr:col>
      <xdr:colOff>457200</xdr:colOff>
      <xdr:row>1</xdr:row>
      <xdr:rowOff>415925</xdr:rowOff>
    </xdr:to>
    <xdr:pic>
      <xdr:nvPicPr>
        <xdr:cNvPr id="2" name="Picture 1"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47625" y="361950"/>
          <a:ext cx="409575" cy="415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447675</xdr:colOff>
      <xdr:row>1</xdr:row>
      <xdr:rowOff>415925</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390525"/>
          <a:ext cx="409575" cy="415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ffa.cohenifrah@orange.co.i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3"/>
  <sheetViews>
    <sheetView showGridLines="0" view="pageBreakPreview" zoomScale="60" zoomScaleNormal="100" workbookViewId="0">
      <selection activeCell="O5" sqref="O5"/>
    </sheetView>
  </sheetViews>
  <sheetFormatPr defaultRowHeight="14.25"/>
  <cols>
    <col min="1" max="1" width="2.125" customWidth="1"/>
  </cols>
  <sheetData>
    <row r="1" spans="2:4" ht="23.25">
      <c r="B1" s="92" t="s">
        <v>61</v>
      </c>
    </row>
    <row r="2" spans="2:4" ht="35.1" customHeight="1"/>
    <row r="5" spans="2:4" ht="23.25">
      <c r="C5" s="102" t="s">
        <v>78</v>
      </c>
    </row>
    <row r="8" spans="2:4" ht="15">
      <c r="C8" s="103" t="s">
        <v>62</v>
      </c>
      <c r="D8" s="104"/>
    </row>
    <row r="10" spans="2:4" ht="15">
      <c r="C10" s="105" t="s">
        <v>63</v>
      </c>
    </row>
    <row r="11" spans="2:4" ht="15">
      <c r="C11" s="105" t="s">
        <v>64</v>
      </c>
    </row>
    <row r="12" spans="2:4" ht="15">
      <c r="C12" s="105" t="s">
        <v>65</v>
      </c>
    </row>
    <row r="13" spans="2:4" ht="15">
      <c r="C13" s="105" t="s">
        <v>66</v>
      </c>
    </row>
    <row r="18" spans="3:3">
      <c r="C18" t="s">
        <v>67</v>
      </c>
    </row>
    <row r="19" spans="3:3">
      <c r="C19" t="s">
        <v>68</v>
      </c>
    </row>
    <row r="21" spans="3:3">
      <c r="C21" s="106" t="s">
        <v>69</v>
      </c>
    </row>
    <row r="22" spans="3:3" ht="15">
      <c r="C22" s="107" t="s">
        <v>70</v>
      </c>
    </row>
    <row r="23" spans="3:3" ht="15">
      <c r="C23" s="107" t="s">
        <v>71</v>
      </c>
    </row>
  </sheetData>
  <hyperlinks>
    <hyperlink ref="C22" r:id="rId1"/>
  </hyperlinks>
  <pageMargins left="0.25" right="0.25"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view="pageBreakPreview" zoomScale="60" zoomScaleNormal="100" workbookViewId="0">
      <pane xSplit="1" ySplit="4" topLeftCell="B5" activePane="bottomRight" state="frozen"/>
      <selection activeCell="O5" sqref="O5"/>
      <selection pane="topRight" activeCell="O5" sqref="O5"/>
      <selection pane="bottomLeft" activeCell="O5" sqref="O5"/>
      <selection pane="bottomRight" activeCell="L14" sqref="L14"/>
    </sheetView>
  </sheetViews>
  <sheetFormatPr defaultRowHeight="14.25"/>
  <cols>
    <col min="1" max="1" width="28.75" customWidth="1"/>
    <col min="2" max="5" width="9" customWidth="1"/>
    <col min="6" max="6" width="10" bestFit="1" customWidth="1"/>
  </cols>
  <sheetData>
    <row r="1" spans="1:14" ht="30.95" customHeight="1">
      <c r="A1" s="9"/>
    </row>
    <row r="2" spans="1:14" ht="36" customHeight="1">
      <c r="A2" s="10"/>
    </row>
    <row r="3" spans="1:14" ht="15">
      <c r="A3" s="15"/>
      <c r="B3" s="1" t="s">
        <v>0</v>
      </c>
      <c r="C3" s="1" t="s">
        <v>1</v>
      </c>
      <c r="D3" s="1" t="s">
        <v>2</v>
      </c>
      <c r="E3" s="1" t="s">
        <v>3</v>
      </c>
      <c r="F3" s="122" t="s">
        <v>4</v>
      </c>
      <c r="G3" s="12" t="s">
        <v>0</v>
      </c>
      <c r="H3" s="1" t="s">
        <v>1</v>
      </c>
      <c r="I3" s="1" t="s">
        <v>2</v>
      </c>
      <c r="J3" s="11" t="s">
        <v>3</v>
      </c>
      <c r="K3" s="122" t="s">
        <v>4</v>
      </c>
      <c r="L3" s="108" t="s">
        <v>0</v>
      </c>
      <c r="M3" s="108" t="s">
        <v>1</v>
      </c>
    </row>
    <row r="4" spans="1:14" ht="15.75" thickBot="1">
      <c r="A4" s="16" t="s">
        <v>54</v>
      </c>
      <c r="B4" s="2">
        <v>2011</v>
      </c>
      <c r="C4" s="2">
        <v>2011</v>
      </c>
      <c r="D4" s="2">
        <v>2011</v>
      </c>
      <c r="E4" s="2">
        <v>2011</v>
      </c>
      <c r="F4" s="123">
        <v>2011</v>
      </c>
      <c r="G4" s="13">
        <v>2012</v>
      </c>
      <c r="H4" s="78">
        <v>2012</v>
      </c>
      <c r="I4" s="78">
        <v>2012</v>
      </c>
      <c r="J4" s="14">
        <v>2012</v>
      </c>
      <c r="K4" s="123">
        <v>2012</v>
      </c>
      <c r="L4" s="109">
        <v>2013</v>
      </c>
      <c r="M4" s="109">
        <v>2013</v>
      </c>
    </row>
    <row r="5" spans="1:14" s="23" customFormat="1" ht="12.75">
      <c r="A5" s="22"/>
      <c r="F5" s="124"/>
      <c r="H5" s="79"/>
      <c r="I5" s="79"/>
      <c r="J5" s="24"/>
      <c r="K5" s="124"/>
      <c r="L5" s="22"/>
      <c r="M5" s="22"/>
    </row>
    <row r="6" spans="1:14" s="28" customFormat="1" ht="12.75">
      <c r="A6" s="25" t="s">
        <v>22</v>
      </c>
      <c r="B6" s="27">
        <v>1771</v>
      </c>
      <c r="C6" s="27">
        <v>1887</v>
      </c>
      <c r="D6" s="27">
        <v>1751</v>
      </c>
      <c r="E6" s="27">
        <v>1589</v>
      </c>
      <c r="F6" s="125">
        <v>6998</v>
      </c>
      <c r="G6" s="26">
        <v>1571</v>
      </c>
      <c r="H6" s="80">
        <v>1428</v>
      </c>
      <c r="I6" s="80">
        <v>1315</v>
      </c>
      <c r="J6" s="86">
        <v>1258</v>
      </c>
      <c r="K6" s="125">
        <v>5572</v>
      </c>
      <c r="L6" s="47">
        <v>1144</v>
      </c>
      <c r="M6" s="47">
        <v>1130</v>
      </c>
    </row>
    <row r="7" spans="1:14" s="28" customFormat="1" ht="12.75">
      <c r="A7" s="29" t="s">
        <v>23</v>
      </c>
      <c r="B7" s="48"/>
      <c r="C7" s="48"/>
      <c r="D7" s="48"/>
      <c r="E7" s="48"/>
      <c r="F7" s="126">
        <v>4.854659874138445E-2</v>
      </c>
      <c r="G7" s="48">
        <f>+G6/B6-1</f>
        <v>-0.11293054771315636</v>
      </c>
      <c r="H7" s="84">
        <f>+H6/C6-1</f>
        <v>-0.2432432432432432</v>
      </c>
      <c r="I7" s="84">
        <f>+I6/D6-1</f>
        <v>-0.24900057110222729</v>
      </c>
      <c r="J7" s="49">
        <f>+J6/E6-1</f>
        <v>-0.20830711139081182</v>
      </c>
      <c r="K7" s="126">
        <f>+K6/F6-1</f>
        <v>-0.20377250643040867</v>
      </c>
      <c r="L7" s="50">
        <f>+L6/G6-1</f>
        <v>-0.27180140038192235</v>
      </c>
      <c r="M7" s="50">
        <f>+M6/H6-1</f>
        <v>-0.20868347338935578</v>
      </c>
      <c r="N7" s="48"/>
    </row>
    <row r="8" spans="1:14" s="28" customFormat="1" ht="12.75">
      <c r="A8" s="33"/>
      <c r="F8" s="124"/>
      <c r="H8" s="81"/>
      <c r="I8" s="81"/>
      <c r="J8" s="32"/>
      <c r="K8" s="124"/>
      <c r="L8" s="31"/>
      <c r="M8" s="31"/>
    </row>
    <row r="9" spans="1:14" s="28" customFormat="1" ht="12.75">
      <c r="A9" s="34" t="s">
        <v>24</v>
      </c>
      <c r="F9" s="124"/>
      <c r="H9" s="81"/>
      <c r="I9" s="81"/>
      <c r="J9" s="32"/>
      <c r="K9" s="124"/>
      <c r="L9" s="31"/>
      <c r="M9" s="31"/>
    </row>
    <row r="10" spans="1:14" s="28" customFormat="1" ht="12.75">
      <c r="A10" s="35" t="s">
        <v>25</v>
      </c>
      <c r="B10" s="30">
        <v>1095</v>
      </c>
      <c r="C10" s="30">
        <v>1067</v>
      </c>
      <c r="D10" s="30">
        <v>1060</v>
      </c>
      <c r="E10" s="30">
        <v>997</v>
      </c>
      <c r="F10" s="127">
        <v>4219</v>
      </c>
      <c r="G10" s="30">
        <v>956</v>
      </c>
      <c r="H10" s="82">
        <v>942</v>
      </c>
      <c r="I10" s="82">
        <v>886</v>
      </c>
      <c r="J10" s="38">
        <v>780</v>
      </c>
      <c r="K10" s="127">
        <v>3564</v>
      </c>
      <c r="L10" s="36">
        <v>717</v>
      </c>
      <c r="M10" s="36">
        <v>718</v>
      </c>
      <c r="N10" s="30"/>
    </row>
    <row r="11" spans="1:14" s="28" customFormat="1" ht="12.75">
      <c r="A11" s="35" t="s">
        <v>26</v>
      </c>
      <c r="B11" s="28">
        <v>555</v>
      </c>
      <c r="C11" s="28">
        <v>520</v>
      </c>
      <c r="D11" s="28">
        <v>379</v>
      </c>
      <c r="E11" s="30">
        <v>294</v>
      </c>
      <c r="F11" s="127">
        <v>1748</v>
      </c>
      <c r="G11" s="28">
        <v>323</v>
      </c>
      <c r="H11" s="81">
        <v>207</v>
      </c>
      <c r="I11" s="81">
        <v>157</v>
      </c>
      <c r="J11" s="87">
        <v>209</v>
      </c>
      <c r="K11" s="127">
        <v>896</v>
      </c>
      <c r="L11" s="31">
        <v>176</v>
      </c>
      <c r="M11" s="31">
        <v>171</v>
      </c>
    </row>
    <row r="12" spans="1:14" s="28" customFormat="1" ht="12.75">
      <c r="A12" s="35" t="s">
        <v>60</v>
      </c>
      <c r="B12" s="28">
        <v>4</v>
      </c>
      <c r="C12" s="28">
        <v>7</v>
      </c>
      <c r="D12" s="28">
        <v>10</v>
      </c>
      <c r="E12" s="30">
        <v>8</v>
      </c>
      <c r="F12" s="127">
        <v>29</v>
      </c>
      <c r="G12" s="28">
        <v>7</v>
      </c>
      <c r="H12" s="81">
        <v>7</v>
      </c>
      <c r="I12" s="81">
        <v>6</v>
      </c>
      <c r="J12" s="32">
        <v>8</v>
      </c>
      <c r="K12" s="127">
        <v>28</v>
      </c>
      <c r="L12" s="31">
        <v>7</v>
      </c>
      <c r="M12" s="31">
        <v>8</v>
      </c>
    </row>
    <row r="13" spans="1:14" s="28" customFormat="1" ht="12.75">
      <c r="A13" s="25" t="s">
        <v>49</v>
      </c>
      <c r="B13" s="41">
        <v>1654</v>
      </c>
      <c r="C13" s="41">
        <v>1594</v>
      </c>
      <c r="D13" s="41">
        <v>1449</v>
      </c>
      <c r="E13" s="41">
        <v>1299</v>
      </c>
      <c r="F13" s="128">
        <v>5996</v>
      </c>
      <c r="G13" s="26">
        <v>1286</v>
      </c>
      <c r="H13" s="80">
        <v>1156</v>
      </c>
      <c r="I13" s="80">
        <v>1049</v>
      </c>
      <c r="J13" s="86">
        <v>997</v>
      </c>
      <c r="K13" s="128">
        <v>4488</v>
      </c>
      <c r="L13" s="47">
        <v>900</v>
      </c>
      <c r="M13" s="47">
        <f>SUM(M10:M12)</f>
        <v>897</v>
      </c>
    </row>
    <row r="14" spans="1:14" s="28" customFormat="1" ht="12.75">
      <c r="A14" s="35" t="s">
        <v>23</v>
      </c>
      <c r="F14" s="126">
        <v>-8.6254190795489127E-2</v>
      </c>
      <c r="G14" s="48">
        <f>+G13/B13-1</f>
        <v>-0.22249093107617901</v>
      </c>
      <c r="H14" s="84">
        <f>+H13/C13-1</f>
        <v>-0.27478042659974911</v>
      </c>
      <c r="I14" s="84">
        <f>+I13/D13-1</f>
        <v>-0.2760524499654935</v>
      </c>
      <c r="J14" s="49">
        <f>+J13/E13-1</f>
        <v>-0.23248652809853732</v>
      </c>
      <c r="K14" s="126">
        <f>+K13/F13-1</f>
        <v>-0.25150100066711145</v>
      </c>
      <c r="L14" s="50">
        <f>+L13/G13-1</f>
        <v>-0.30015552099533438</v>
      </c>
      <c r="M14" s="50">
        <f>+M13/H13-1</f>
        <v>-0.22404844290657444</v>
      </c>
    </row>
    <row r="15" spans="1:14" s="28" customFormat="1" ht="12.75">
      <c r="A15" s="34" t="s">
        <v>27</v>
      </c>
      <c r="F15" s="127"/>
      <c r="H15" s="81"/>
      <c r="I15" s="81"/>
      <c r="J15" s="32"/>
      <c r="K15" s="127"/>
      <c r="L15" s="31"/>
      <c r="M15" s="31"/>
    </row>
    <row r="16" spans="1:14" s="28" customFormat="1" ht="12.75">
      <c r="A16" s="35" t="s">
        <v>25</v>
      </c>
      <c r="B16" s="28">
        <v>117</v>
      </c>
      <c r="C16" s="28">
        <v>293</v>
      </c>
      <c r="D16" s="28">
        <v>306</v>
      </c>
      <c r="E16" s="42">
        <v>289</v>
      </c>
      <c r="F16" s="127">
        <v>1005</v>
      </c>
      <c r="G16" s="28">
        <v>285</v>
      </c>
      <c r="H16" s="81">
        <v>271</v>
      </c>
      <c r="I16" s="81">
        <v>264</v>
      </c>
      <c r="J16" s="87">
        <v>256</v>
      </c>
      <c r="K16" s="127">
        <v>1076</v>
      </c>
      <c r="L16" s="31">
        <v>244</v>
      </c>
      <c r="M16" s="31">
        <v>232</v>
      </c>
    </row>
    <row r="17" spans="1:13" s="28" customFormat="1" ht="12.75">
      <c r="A17" s="35" t="s">
        <v>26</v>
      </c>
      <c r="B17" s="28">
        <v>4</v>
      </c>
      <c r="C17" s="28">
        <v>7</v>
      </c>
      <c r="D17" s="28">
        <v>6</v>
      </c>
      <c r="E17" s="28">
        <v>9</v>
      </c>
      <c r="F17" s="127">
        <v>26</v>
      </c>
      <c r="G17" s="28">
        <v>7</v>
      </c>
      <c r="H17" s="81">
        <v>8</v>
      </c>
      <c r="I17" s="81">
        <v>8</v>
      </c>
      <c r="J17" s="87">
        <v>13</v>
      </c>
      <c r="K17" s="127">
        <v>36</v>
      </c>
      <c r="L17" s="31">
        <v>7</v>
      </c>
      <c r="M17" s="31">
        <v>9</v>
      </c>
    </row>
    <row r="18" spans="1:13" s="28" customFormat="1" ht="12.75">
      <c r="A18" s="35" t="s">
        <v>59</v>
      </c>
      <c r="B18" s="28">
        <v>20</v>
      </c>
      <c r="C18" s="28">
        <v>32</v>
      </c>
      <c r="D18" s="28">
        <v>35</v>
      </c>
      <c r="E18" s="28">
        <v>35</v>
      </c>
      <c r="F18" s="127">
        <v>122</v>
      </c>
      <c r="G18" s="28">
        <v>35</v>
      </c>
      <c r="H18" s="81">
        <v>29</v>
      </c>
      <c r="I18" s="81">
        <v>32</v>
      </c>
      <c r="J18" s="32">
        <v>38</v>
      </c>
      <c r="K18" s="127">
        <v>134</v>
      </c>
      <c r="L18" s="31">
        <v>39</v>
      </c>
      <c r="M18" s="31">
        <v>45</v>
      </c>
    </row>
    <row r="19" spans="1:13" s="28" customFormat="1" ht="12.75">
      <c r="A19" s="25" t="s">
        <v>27</v>
      </c>
      <c r="B19" s="41">
        <v>141</v>
      </c>
      <c r="C19" s="41">
        <v>332</v>
      </c>
      <c r="D19" s="41">
        <v>347</v>
      </c>
      <c r="E19" s="41">
        <v>333</v>
      </c>
      <c r="F19" s="128">
        <v>1153</v>
      </c>
      <c r="G19" s="39">
        <v>327</v>
      </c>
      <c r="H19" s="83">
        <v>308</v>
      </c>
      <c r="I19" s="83">
        <v>304</v>
      </c>
      <c r="J19" s="43">
        <v>307</v>
      </c>
      <c r="K19" s="128">
        <v>1246</v>
      </c>
      <c r="L19" s="25">
        <v>290</v>
      </c>
      <c r="M19" s="25">
        <f>SUM(M16:M18)</f>
        <v>286</v>
      </c>
    </row>
    <row r="20" spans="1:13" s="23" customFormat="1" ht="12.75">
      <c r="A20" s="44"/>
      <c r="F20" s="129"/>
      <c r="H20" s="79"/>
      <c r="I20" s="79"/>
      <c r="J20" s="24"/>
      <c r="K20" s="129"/>
      <c r="L20" s="22"/>
      <c r="M20" s="22"/>
    </row>
    <row r="21" spans="1:13" s="23" customFormat="1" ht="12.75">
      <c r="A21" s="45" t="s">
        <v>50</v>
      </c>
      <c r="F21" s="128"/>
      <c r="H21" s="79"/>
      <c r="I21" s="79"/>
      <c r="J21" s="24"/>
      <c r="K21" s="128"/>
      <c r="L21" s="22"/>
      <c r="M21" s="22"/>
    </row>
    <row r="22" spans="1:13" s="28" customFormat="1" ht="12.75">
      <c r="A22" s="35" t="s">
        <v>29</v>
      </c>
      <c r="B22" s="28">
        <v>654</v>
      </c>
      <c r="C22" s="28">
        <v>657</v>
      </c>
      <c r="D22" s="28">
        <v>651</v>
      </c>
      <c r="E22" s="28">
        <v>639</v>
      </c>
      <c r="F22" s="129">
        <v>2601</v>
      </c>
      <c r="G22" s="28">
        <v>621</v>
      </c>
      <c r="H22" s="81">
        <v>595</v>
      </c>
      <c r="I22" s="81">
        <v>571</v>
      </c>
      <c r="J22" s="32">
        <v>564</v>
      </c>
      <c r="K22" s="129">
        <v>2351</v>
      </c>
      <c r="L22" s="31">
        <v>528</v>
      </c>
      <c r="M22" s="31">
        <v>514</v>
      </c>
    </row>
    <row r="23" spans="1:13" s="28" customFormat="1" ht="12.75">
      <c r="A23" s="35" t="s">
        <v>30</v>
      </c>
      <c r="B23" s="28">
        <v>437</v>
      </c>
      <c r="C23" s="28">
        <v>405</v>
      </c>
      <c r="D23" s="28">
        <v>292</v>
      </c>
      <c r="E23" s="28">
        <v>245</v>
      </c>
      <c r="F23" s="129">
        <v>1379</v>
      </c>
      <c r="G23" s="28">
        <v>280</v>
      </c>
      <c r="H23" s="81">
        <v>176</v>
      </c>
      <c r="I23" s="81">
        <v>141</v>
      </c>
      <c r="J23" s="32">
        <v>190</v>
      </c>
      <c r="K23" s="129">
        <v>787</v>
      </c>
      <c r="L23" s="31">
        <v>172</v>
      </c>
      <c r="M23" s="31">
        <v>162</v>
      </c>
    </row>
    <row r="24" spans="1:13" s="28" customFormat="1" ht="12.75">
      <c r="A24" s="35" t="s">
        <v>58</v>
      </c>
      <c r="B24" s="28">
        <v>20</v>
      </c>
      <c r="C24" s="28">
        <v>32</v>
      </c>
      <c r="D24" s="28">
        <v>35</v>
      </c>
      <c r="E24" s="28">
        <v>35</v>
      </c>
      <c r="F24" s="129">
        <v>122</v>
      </c>
      <c r="G24" s="28">
        <v>35</v>
      </c>
      <c r="H24" s="81">
        <v>29</v>
      </c>
      <c r="I24" s="81">
        <v>32</v>
      </c>
      <c r="J24" s="32">
        <v>38</v>
      </c>
      <c r="K24" s="129">
        <v>134</v>
      </c>
      <c r="L24" s="31">
        <v>39</v>
      </c>
      <c r="M24" s="31">
        <v>43</v>
      </c>
    </row>
    <row r="25" spans="1:13" s="28" customFormat="1" ht="12.75">
      <c r="A25" s="35" t="s">
        <v>41</v>
      </c>
      <c r="B25" s="28">
        <v>93</v>
      </c>
      <c r="C25" s="28">
        <v>230</v>
      </c>
      <c r="D25" s="28">
        <v>259</v>
      </c>
      <c r="E25" s="42">
        <v>387</v>
      </c>
      <c r="F25" s="129">
        <v>969</v>
      </c>
      <c r="G25" s="28">
        <v>219</v>
      </c>
      <c r="H25" s="81">
        <v>223</v>
      </c>
      <c r="I25" s="81">
        <v>214</v>
      </c>
      <c r="J25" s="32">
        <v>205</v>
      </c>
      <c r="K25" s="129">
        <v>861</v>
      </c>
      <c r="L25" s="31">
        <v>194</v>
      </c>
      <c r="M25" s="31">
        <v>193</v>
      </c>
    </row>
    <row r="26" spans="1:13" s="28" customFormat="1" ht="12.75">
      <c r="A26" s="35" t="s">
        <v>42</v>
      </c>
      <c r="B26" s="28">
        <v>4</v>
      </c>
      <c r="C26" s="28">
        <v>9</v>
      </c>
      <c r="D26" s="28">
        <v>8</v>
      </c>
      <c r="E26" s="28">
        <v>8</v>
      </c>
      <c r="F26" s="129">
        <v>29</v>
      </c>
      <c r="G26" s="28">
        <v>8</v>
      </c>
      <c r="H26" s="81">
        <v>6</v>
      </c>
      <c r="I26" s="81">
        <v>8</v>
      </c>
      <c r="J26" s="32">
        <v>10</v>
      </c>
      <c r="K26" s="129">
        <v>32</v>
      </c>
      <c r="L26" s="31">
        <v>7</v>
      </c>
      <c r="M26" s="31">
        <v>9</v>
      </c>
    </row>
    <row r="27" spans="1:13" s="28" customFormat="1" ht="12.75">
      <c r="A27" s="35" t="s">
        <v>57</v>
      </c>
      <c r="B27" s="28">
        <v>4</v>
      </c>
      <c r="C27" s="28">
        <v>7</v>
      </c>
      <c r="D27" s="28">
        <v>10</v>
      </c>
      <c r="E27" s="28">
        <v>8</v>
      </c>
      <c r="F27" s="129">
        <v>29</v>
      </c>
      <c r="G27" s="28">
        <v>7</v>
      </c>
      <c r="H27" s="81">
        <v>7</v>
      </c>
      <c r="I27" s="81">
        <v>6</v>
      </c>
      <c r="J27" s="32">
        <v>8</v>
      </c>
      <c r="K27" s="129">
        <v>28</v>
      </c>
      <c r="L27" s="31">
        <v>7</v>
      </c>
      <c r="M27" s="31">
        <v>10</v>
      </c>
    </row>
    <row r="28" spans="1:13" s="93" customFormat="1" ht="12.75">
      <c r="A28" s="95"/>
      <c r="F28" s="129"/>
      <c r="H28" s="97"/>
      <c r="I28" s="97"/>
      <c r="J28" s="87"/>
      <c r="K28" s="129"/>
      <c r="L28" s="96"/>
      <c r="M28" s="96"/>
    </row>
    <row r="29" spans="1:13" s="93" customFormat="1" ht="12.75">
      <c r="A29" s="94" t="s">
        <v>28</v>
      </c>
      <c r="B29" s="98">
        <v>1188</v>
      </c>
      <c r="C29" s="98">
        <v>1301</v>
      </c>
      <c r="D29" s="98">
        <v>1210</v>
      </c>
      <c r="E29" s="98">
        <v>1279</v>
      </c>
      <c r="F29" s="128">
        <v>4978</v>
      </c>
      <c r="G29" s="100">
        <v>1128</v>
      </c>
      <c r="H29" s="101">
        <v>1000</v>
      </c>
      <c r="I29" s="101">
        <v>934</v>
      </c>
      <c r="J29" s="86">
        <v>969</v>
      </c>
      <c r="K29" s="128">
        <v>4031</v>
      </c>
      <c r="L29" s="99">
        <v>901</v>
      </c>
      <c r="M29" s="99">
        <v>878</v>
      </c>
    </row>
    <row r="30" spans="1:13" s="28" customFormat="1" ht="12.75">
      <c r="A30" s="46"/>
      <c r="F30" s="128"/>
      <c r="H30" s="81"/>
      <c r="I30" s="81"/>
      <c r="J30" s="32"/>
      <c r="K30" s="128"/>
      <c r="L30" s="31"/>
      <c r="M30" s="31"/>
    </row>
    <row r="31" spans="1:13" s="28" customFormat="1" ht="12.75">
      <c r="A31" s="46" t="s">
        <v>31</v>
      </c>
      <c r="B31" s="26">
        <v>583</v>
      </c>
      <c r="C31" s="26">
        <v>586</v>
      </c>
      <c r="D31" s="26">
        <v>541</v>
      </c>
      <c r="E31" s="26">
        <v>310</v>
      </c>
      <c r="F31" s="130">
        <v>2020</v>
      </c>
      <c r="G31" s="39">
        <v>443</v>
      </c>
      <c r="H31" s="83">
        <v>428</v>
      </c>
      <c r="I31" s="83">
        <v>381</v>
      </c>
      <c r="J31" s="88">
        <v>289</v>
      </c>
      <c r="K31" s="130">
        <v>1541</v>
      </c>
      <c r="L31" s="25">
        <v>243</v>
      </c>
      <c r="M31" s="25">
        <v>252</v>
      </c>
    </row>
    <row r="32" spans="1:13" s="28" customFormat="1" ht="12.75">
      <c r="A32" s="29" t="s">
        <v>32</v>
      </c>
      <c r="B32" s="48">
        <v>0.32919254658385094</v>
      </c>
      <c r="C32" s="48">
        <v>0.31054583995760465</v>
      </c>
      <c r="D32" s="48">
        <v>0.3089663049685894</v>
      </c>
      <c r="E32" s="48">
        <v>0.19509125235997482</v>
      </c>
      <c r="F32" s="146">
        <v>0.28865390111460415</v>
      </c>
      <c r="G32" s="147">
        <v>0.28198599618077658</v>
      </c>
      <c r="H32" s="148">
        <v>0.29971988795518206</v>
      </c>
      <c r="I32" s="148">
        <v>0.28973384030418253</v>
      </c>
      <c r="J32" s="149">
        <v>0.22972972972972974</v>
      </c>
      <c r="K32" s="146">
        <v>0.2765613783201723</v>
      </c>
      <c r="L32" s="150">
        <v>0.21241258741258742</v>
      </c>
      <c r="M32" s="150">
        <f>+M31/M6</f>
        <v>0.22300884955752212</v>
      </c>
    </row>
    <row r="33" spans="1:13" s="28" customFormat="1" ht="12.75">
      <c r="A33" s="35"/>
      <c r="F33" s="124"/>
      <c r="H33" s="81"/>
      <c r="I33" s="81"/>
      <c r="J33" s="32"/>
      <c r="K33" s="124"/>
      <c r="L33" s="31"/>
      <c r="M33" s="31"/>
    </row>
    <row r="34" spans="1:13" s="28" customFormat="1" ht="12.75">
      <c r="A34" s="46" t="s">
        <v>33</v>
      </c>
      <c r="F34" s="131"/>
      <c r="H34" s="81"/>
      <c r="I34" s="81"/>
      <c r="J34" s="32"/>
      <c r="K34" s="131"/>
      <c r="L34" s="31"/>
      <c r="M34" s="31"/>
    </row>
    <row r="35" spans="1:13" s="28" customFormat="1" ht="12.75">
      <c r="A35" s="35" t="s">
        <v>43</v>
      </c>
      <c r="B35" s="28">
        <v>181</v>
      </c>
      <c r="C35" s="28">
        <v>179</v>
      </c>
      <c r="D35" s="28">
        <v>201</v>
      </c>
      <c r="E35" s="28">
        <v>151</v>
      </c>
      <c r="F35" s="124">
        <v>712</v>
      </c>
      <c r="G35" s="28">
        <v>162</v>
      </c>
      <c r="H35" s="81">
        <v>155</v>
      </c>
      <c r="I35" s="81">
        <v>148</v>
      </c>
      <c r="J35" s="32">
        <v>119</v>
      </c>
      <c r="K35" s="124">
        <v>584</v>
      </c>
      <c r="L35" s="31">
        <v>132</v>
      </c>
      <c r="M35" s="31">
        <v>139</v>
      </c>
    </row>
    <row r="36" spans="1:13" s="28" customFormat="1" ht="12.75">
      <c r="A36" s="35" t="s">
        <v>44</v>
      </c>
      <c r="B36" s="28">
        <v>20</v>
      </c>
      <c r="C36" s="28">
        <v>56</v>
      </c>
      <c r="D36" s="28">
        <v>56</v>
      </c>
      <c r="E36" s="28">
        <v>71</v>
      </c>
      <c r="F36" s="124">
        <v>203</v>
      </c>
      <c r="G36" s="28">
        <v>60</v>
      </c>
      <c r="H36" s="81">
        <v>58</v>
      </c>
      <c r="I36" s="81">
        <v>44</v>
      </c>
      <c r="J36" s="32">
        <v>41</v>
      </c>
      <c r="K36" s="124">
        <v>203</v>
      </c>
      <c r="L36" s="31">
        <v>39</v>
      </c>
      <c r="M36" s="31">
        <v>32</v>
      </c>
    </row>
    <row r="37" spans="1:13" s="28" customFormat="1" ht="12.75">
      <c r="A37" s="35" t="s">
        <v>45</v>
      </c>
      <c r="B37" s="28">
        <v>0</v>
      </c>
      <c r="C37" s="28">
        <v>0</v>
      </c>
      <c r="D37" s="28">
        <v>0</v>
      </c>
      <c r="E37" s="28">
        <v>174</v>
      </c>
      <c r="F37" s="124">
        <v>174</v>
      </c>
      <c r="G37" s="28">
        <v>0</v>
      </c>
      <c r="H37" s="81">
        <v>0</v>
      </c>
      <c r="I37" s="81">
        <v>0</v>
      </c>
      <c r="J37" s="32">
        <v>0</v>
      </c>
      <c r="K37" s="124">
        <v>0</v>
      </c>
      <c r="L37" s="31">
        <v>0</v>
      </c>
      <c r="M37" s="31">
        <v>0</v>
      </c>
    </row>
    <row r="38" spans="1:13" s="28" customFormat="1" ht="12.75">
      <c r="A38" s="35" t="s">
        <v>46</v>
      </c>
      <c r="B38" s="28">
        <v>18</v>
      </c>
      <c r="C38" s="28">
        <v>26</v>
      </c>
      <c r="D38" s="28">
        <v>30</v>
      </c>
      <c r="E38" s="28">
        <v>31</v>
      </c>
      <c r="F38" s="124">
        <v>105</v>
      </c>
      <c r="G38" s="28">
        <v>27</v>
      </c>
      <c r="H38" s="81">
        <v>30</v>
      </c>
      <c r="I38" s="81">
        <v>28</v>
      </c>
      <c r="J38" s="87">
        <v>26</v>
      </c>
      <c r="K38" s="124">
        <v>111</v>
      </c>
      <c r="L38" s="31">
        <v>23</v>
      </c>
      <c r="M38" s="31">
        <v>21</v>
      </c>
    </row>
    <row r="39" spans="1:13" s="39" customFormat="1" ht="12.75">
      <c r="A39" s="34" t="s">
        <v>47</v>
      </c>
      <c r="B39" s="39">
        <v>183</v>
      </c>
      <c r="C39" s="39">
        <v>209</v>
      </c>
      <c r="D39" s="39">
        <v>227</v>
      </c>
      <c r="E39" s="39">
        <v>365</v>
      </c>
      <c r="F39" s="131">
        <v>984</v>
      </c>
      <c r="G39" s="39">
        <v>195</v>
      </c>
      <c r="H39" s="83">
        <v>183</v>
      </c>
      <c r="I39" s="83">
        <v>164</v>
      </c>
      <c r="J39" s="43">
        <v>134</v>
      </c>
      <c r="K39" s="131">
        <v>676</v>
      </c>
      <c r="L39" s="25">
        <v>148</v>
      </c>
      <c r="M39" s="25">
        <f>+M35+M36-M38</f>
        <v>150</v>
      </c>
    </row>
    <row r="40" spans="1:13" s="39" customFormat="1" ht="12.75">
      <c r="A40" s="34"/>
      <c r="F40" s="131"/>
      <c r="H40" s="83"/>
      <c r="I40" s="83"/>
      <c r="J40" s="43"/>
      <c r="K40" s="131"/>
      <c r="L40" s="25"/>
      <c r="M40" s="25"/>
    </row>
    <row r="41" spans="1:13" s="28" customFormat="1" ht="12.75">
      <c r="A41" s="46" t="s">
        <v>34</v>
      </c>
      <c r="B41" s="26">
        <v>400</v>
      </c>
      <c r="C41" s="26">
        <v>377</v>
      </c>
      <c r="D41" s="26">
        <v>314</v>
      </c>
      <c r="E41" s="26">
        <v>-55</v>
      </c>
      <c r="F41" s="130">
        <v>1036</v>
      </c>
      <c r="G41" s="41">
        <v>248</v>
      </c>
      <c r="H41" s="83">
        <v>245</v>
      </c>
      <c r="I41" s="83">
        <v>217</v>
      </c>
      <c r="J41" s="88">
        <v>155</v>
      </c>
      <c r="K41" s="130">
        <v>865</v>
      </c>
      <c r="L41" s="40">
        <v>95</v>
      </c>
      <c r="M41" s="40">
        <v>102</v>
      </c>
    </row>
    <row r="42" spans="1:13" s="28" customFormat="1" ht="12.75">
      <c r="A42" s="29" t="s">
        <v>35</v>
      </c>
      <c r="B42" s="48">
        <v>0.22586109542631283</v>
      </c>
      <c r="C42" s="48">
        <v>0.19978802331743509</v>
      </c>
      <c r="D42" s="48">
        <v>0.17932609937178756</v>
      </c>
      <c r="E42" s="48">
        <v>-3.4612964128382634E-2</v>
      </c>
      <c r="F42" s="126">
        <v>0.14804229779937125</v>
      </c>
      <c r="G42" s="48">
        <v>0.1578612348822406</v>
      </c>
      <c r="H42" s="84">
        <v>0.17156862745098039</v>
      </c>
      <c r="I42" s="84">
        <v>0.16501901140684411</v>
      </c>
      <c r="J42" s="49">
        <v>0.1232114467408585</v>
      </c>
      <c r="K42" s="126">
        <v>0.15524048815506103</v>
      </c>
      <c r="L42" s="50">
        <v>8.3041958041958047E-2</v>
      </c>
      <c r="M42" s="50">
        <f>+M41/M6</f>
        <v>9.0265486725663716E-2</v>
      </c>
    </row>
    <row r="43" spans="1:13" s="28" customFormat="1" ht="12.75">
      <c r="A43" s="29"/>
      <c r="F43" s="124"/>
      <c r="H43" s="81"/>
      <c r="I43" s="81"/>
      <c r="J43" s="32"/>
      <c r="K43" s="124"/>
      <c r="L43" s="31"/>
      <c r="M43" s="31"/>
    </row>
    <row r="44" spans="1:13" s="28" customFormat="1" ht="12.75">
      <c r="A44" s="51" t="s">
        <v>36</v>
      </c>
      <c r="B44" s="28">
        <v>59</v>
      </c>
      <c r="C44" s="28">
        <v>99</v>
      </c>
      <c r="D44" s="28">
        <v>81</v>
      </c>
      <c r="E44" s="28">
        <v>55</v>
      </c>
      <c r="F44" s="124">
        <v>294</v>
      </c>
      <c r="G44" s="28">
        <v>55</v>
      </c>
      <c r="H44" s="81">
        <v>73</v>
      </c>
      <c r="I44" s="81">
        <v>68</v>
      </c>
      <c r="J44" s="87">
        <v>38</v>
      </c>
      <c r="K44" s="124">
        <v>234</v>
      </c>
      <c r="L44" s="31">
        <v>49</v>
      </c>
      <c r="M44" s="31">
        <v>71</v>
      </c>
    </row>
    <row r="45" spans="1:13" s="28" customFormat="1" ht="12.75">
      <c r="A45" s="46" t="s">
        <v>37</v>
      </c>
      <c r="B45" s="26">
        <v>341</v>
      </c>
      <c r="C45" s="26">
        <v>278</v>
      </c>
      <c r="D45" s="26">
        <v>233</v>
      </c>
      <c r="E45" s="26">
        <v>-110</v>
      </c>
      <c r="F45" s="130">
        <v>742</v>
      </c>
      <c r="G45" s="39">
        <v>193</v>
      </c>
      <c r="H45" s="83">
        <v>172</v>
      </c>
      <c r="I45" s="83">
        <v>149</v>
      </c>
      <c r="J45" s="43">
        <v>117</v>
      </c>
      <c r="K45" s="130">
        <v>631</v>
      </c>
      <c r="L45" s="25">
        <v>46</v>
      </c>
      <c r="M45" s="25">
        <v>31</v>
      </c>
    </row>
    <row r="46" spans="1:13" s="28" customFormat="1" ht="12.75">
      <c r="A46" s="51" t="s">
        <v>38</v>
      </c>
      <c r="B46" s="28">
        <v>87</v>
      </c>
      <c r="C46" s="28">
        <v>73</v>
      </c>
      <c r="D46" s="28">
        <v>61</v>
      </c>
      <c r="E46" s="28">
        <v>78</v>
      </c>
      <c r="F46" s="129">
        <v>299</v>
      </c>
      <c r="G46" s="28">
        <v>47</v>
      </c>
      <c r="H46" s="81">
        <v>52</v>
      </c>
      <c r="I46" s="81">
        <v>39</v>
      </c>
      <c r="J46" s="87">
        <v>15</v>
      </c>
      <c r="K46" s="129">
        <v>153</v>
      </c>
      <c r="L46" s="31">
        <v>15</v>
      </c>
      <c r="M46" s="31">
        <v>11</v>
      </c>
    </row>
    <row r="47" spans="1:13" s="28" customFormat="1" ht="12.75">
      <c r="A47" s="51"/>
      <c r="B47" s="48"/>
      <c r="C47" s="48"/>
      <c r="D47" s="48"/>
      <c r="E47" s="48"/>
      <c r="F47" s="126"/>
      <c r="G47" s="48"/>
      <c r="H47" s="84"/>
      <c r="I47" s="84"/>
      <c r="J47" s="89"/>
      <c r="K47" s="126"/>
      <c r="L47" s="50"/>
      <c r="M47" s="50"/>
    </row>
    <row r="48" spans="1:13" s="28" customFormat="1" ht="12.75">
      <c r="A48" s="46" t="s">
        <v>39</v>
      </c>
      <c r="B48" s="26">
        <v>254</v>
      </c>
      <c r="C48" s="26">
        <v>205</v>
      </c>
      <c r="D48" s="26">
        <v>172</v>
      </c>
      <c r="E48" s="26">
        <v>-188</v>
      </c>
      <c r="F48" s="130">
        <v>443</v>
      </c>
      <c r="G48" s="39">
        <v>146</v>
      </c>
      <c r="H48" s="83">
        <v>120</v>
      </c>
      <c r="I48" s="83">
        <v>110</v>
      </c>
      <c r="J48" s="88">
        <v>102</v>
      </c>
      <c r="K48" s="130">
        <v>478</v>
      </c>
      <c r="L48" s="25">
        <v>31</v>
      </c>
      <c r="M48" s="25">
        <v>20</v>
      </c>
    </row>
    <row r="49" spans="1:13" s="23" customFormat="1" ht="12.75">
      <c r="A49" s="52" t="s">
        <v>48</v>
      </c>
      <c r="B49" s="48">
        <v>0.14342179559570864</v>
      </c>
      <c r="C49" s="48">
        <v>0.1086380498145204</v>
      </c>
      <c r="D49" s="48">
        <v>9.8229583095374065E-2</v>
      </c>
      <c r="E49" s="48">
        <v>-0.11831340465701699</v>
      </c>
      <c r="F49" s="126">
        <v>6.3303801086024583E-2</v>
      </c>
      <c r="G49" s="48">
        <v>9.2934436664544873E-2</v>
      </c>
      <c r="H49" s="84">
        <v>8.4033613445378158E-2</v>
      </c>
      <c r="I49" s="84">
        <v>8.3650190114068435E-2</v>
      </c>
      <c r="J49" s="89">
        <v>8.1081081081081086E-2</v>
      </c>
      <c r="K49" s="126">
        <v>8.5786073223259152E-2</v>
      </c>
      <c r="L49" s="50">
        <v>2.7097902097902096E-2</v>
      </c>
      <c r="M49" s="50">
        <f>+M48/M6</f>
        <v>1.7699115044247787E-2</v>
      </c>
    </row>
    <row r="50" spans="1:13" s="23" customFormat="1" ht="12.75">
      <c r="A50" s="22"/>
      <c r="F50" s="124"/>
      <c r="H50" s="79"/>
      <c r="I50" s="79"/>
      <c r="J50" s="87"/>
      <c r="K50" s="124"/>
      <c r="L50" s="22"/>
      <c r="M50" s="22"/>
    </row>
    <row r="51" spans="1:13" s="28" customFormat="1" ht="12.75">
      <c r="A51" s="94" t="s">
        <v>74</v>
      </c>
      <c r="B51" s="26">
        <v>585</v>
      </c>
      <c r="C51" s="26">
        <v>586</v>
      </c>
      <c r="D51" s="26">
        <v>529</v>
      </c>
      <c r="E51" s="26">
        <v>478</v>
      </c>
      <c r="F51" s="130">
        <v>2178</v>
      </c>
      <c r="G51" s="26">
        <v>438</v>
      </c>
      <c r="H51" s="80">
        <v>423</v>
      </c>
      <c r="I51" s="80">
        <v>401</v>
      </c>
      <c r="J51" s="86">
        <v>340</v>
      </c>
      <c r="K51" s="130">
        <v>1602</v>
      </c>
      <c r="L51" s="47">
        <v>268</v>
      </c>
      <c r="M51" s="47">
        <v>280</v>
      </c>
    </row>
    <row r="52" spans="1:13" s="28" customFormat="1" ht="12.75">
      <c r="A52" s="29" t="s">
        <v>40</v>
      </c>
      <c r="B52" s="48">
        <v>0.33032185206098247</v>
      </c>
      <c r="C52" s="48">
        <v>0.31054583995760465</v>
      </c>
      <c r="D52" s="48">
        <v>0.30211307824100514</v>
      </c>
      <c r="E52" s="48">
        <v>0.30081812460667084</v>
      </c>
      <c r="F52" s="126">
        <v>0.31123178050871675</v>
      </c>
      <c r="G52" s="48">
        <v>0.27880330999363462</v>
      </c>
      <c r="H52" s="84">
        <v>0.29621848739495799</v>
      </c>
      <c r="I52" s="84">
        <v>0.30494296577946767</v>
      </c>
      <c r="J52" s="89">
        <v>0.27027027027027029</v>
      </c>
      <c r="K52" s="126">
        <v>0.2875089734386217</v>
      </c>
      <c r="L52" s="50">
        <v>0.23426573426573427</v>
      </c>
      <c r="M52" s="50">
        <f>+M51/M6</f>
        <v>0.24778761061946902</v>
      </c>
    </row>
    <row r="53" spans="1:13" s="28" customFormat="1" ht="12.75">
      <c r="A53" s="51"/>
      <c r="F53" s="124"/>
      <c r="H53" s="81"/>
      <c r="I53" s="81"/>
      <c r="J53" s="87"/>
      <c r="K53" s="124"/>
      <c r="L53" s="31"/>
      <c r="M53" s="31"/>
    </row>
    <row r="54" spans="1:13" s="28" customFormat="1" ht="12.75">
      <c r="A54" s="46" t="s">
        <v>75</v>
      </c>
      <c r="B54" s="30">
        <v>540</v>
      </c>
      <c r="C54" s="30">
        <v>502</v>
      </c>
      <c r="D54" s="30">
        <v>447</v>
      </c>
      <c r="E54" s="30">
        <v>407</v>
      </c>
      <c r="F54" s="132">
        <v>1896</v>
      </c>
      <c r="G54" s="54">
        <v>363</v>
      </c>
      <c r="H54" s="85">
        <v>367</v>
      </c>
      <c r="I54" s="85">
        <v>328</v>
      </c>
      <c r="J54" s="90">
        <v>256</v>
      </c>
      <c r="K54" s="132">
        <v>1314</v>
      </c>
      <c r="L54" s="53">
        <v>186</v>
      </c>
      <c r="M54" s="53">
        <v>198</v>
      </c>
    </row>
    <row r="55" spans="1:13" s="28" customFormat="1" ht="12.75">
      <c r="A55" s="55" t="s">
        <v>76</v>
      </c>
      <c r="B55" s="56">
        <v>45</v>
      </c>
      <c r="C55" s="56">
        <v>84</v>
      </c>
      <c r="D55" s="56">
        <v>82</v>
      </c>
      <c r="E55" s="56">
        <v>71</v>
      </c>
      <c r="F55" s="133">
        <v>282</v>
      </c>
      <c r="G55" s="56">
        <v>75</v>
      </c>
      <c r="H55" s="56">
        <v>56</v>
      </c>
      <c r="I55" s="56">
        <v>73</v>
      </c>
      <c r="J55" s="91">
        <v>84</v>
      </c>
      <c r="K55" s="133">
        <v>288</v>
      </c>
      <c r="L55" s="57">
        <v>82</v>
      </c>
      <c r="M55" s="57">
        <v>82</v>
      </c>
    </row>
    <row r="56" spans="1:13">
      <c r="A56" s="8"/>
    </row>
    <row r="57" spans="1:13">
      <c r="A57" s="7"/>
    </row>
    <row r="58" spans="1:13">
      <c r="A58" s="7"/>
    </row>
  </sheetData>
  <pageMargins left="0.25" right="0.25" top="0.75" bottom="0.75" header="0.3" footer="0.3"/>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view="pageBreakPreview" zoomScale="60" zoomScaleNormal="100" workbookViewId="0">
      <pane xSplit="1" ySplit="4" topLeftCell="B5" activePane="bottomRight" state="frozen"/>
      <selection activeCell="O5" sqref="O5"/>
      <selection pane="topRight" activeCell="O5" sqref="O5"/>
      <selection pane="bottomLeft" activeCell="O5" sqref="O5"/>
      <selection pane="bottomRight" activeCell="M29" sqref="M29"/>
    </sheetView>
  </sheetViews>
  <sheetFormatPr defaultRowHeight="14.25"/>
  <cols>
    <col min="1" max="1" width="31.75" customWidth="1"/>
    <col min="2" max="5" width="9.375" customWidth="1"/>
    <col min="6" max="6" width="10.25" customWidth="1"/>
    <col min="8" max="8" width="9.75" customWidth="1"/>
    <col min="12" max="12" width="9" customWidth="1"/>
  </cols>
  <sheetData>
    <row r="1" spans="1:13" ht="30.95" customHeight="1">
      <c r="A1" s="142"/>
      <c r="B1" s="142"/>
      <c r="C1" s="142"/>
      <c r="D1" s="142"/>
      <c r="E1" s="142"/>
      <c r="F1" s="142"/>
      <c r="G1" s="142"/>
      <c r="H1" s="142"/>
      <c r="I1" s="142"/>
      <c r="J1" s="142"/>
      <c r="K1" s="142"/>
      <c r="L1" s="142"/>
    </row>
    <row r="2" spans="1:13" ht="36" customHeight="1">
      <c r="A2" s="143"/>
      <c r="B2" s="143"/>
      <c r="C2" s="143"/>
      <c r="D2" s="143"/>
      <c r="E2" s="143"/>
      <c r="F2" s="143"/>
      <c r="G2" s="143"/>
      <c r="H2" s="143"/>
      <c r="I2" s="143"/>
      <c r="J2" s="143"/>
      <c r="K2" s="143"/>
      <c r="L2" s="143"/>
    </row>
    <row r="3" spans="1:13" ht="15">
      <c r="A3" s="15"/>
      <c r="B3" s="1" t="s">
        <v>0</v>
      </c>
      <c r="C3" s="1" t="s">
        <v>1</v>
      </c>
      <c r="D3" s="1" t="s">
        <v>2</v>
      </c>
      <c r="E3" s="1" t="s">
        <v>3</v>
      </c>
      <c r="F3" s="122" t="s">
        <v>4</v>
      </c>
      <c r="G3" s="1" t="s">
        <v>0</v>
      </c>
      <c r="H3" s="1" t="s">
        <v>1</v>
      </c>
      <c r="I3" s="1" t="s">
        <v>2</v>
      </c>
      <c r="J3" s="1" t="s">
        <v>3</v>
      </c>
      <c r="K3" s="122" t="s">
        <v>4</v>
      </c>
      <c r="L3" s="108" t="s">
        <v>0</v>
      </c>
      <c r="M3" s="108" t="s">
        <v>1</v>
      </c>
    </row>
    <row r="4" spans="1:13" ht="15.75" thickBot="1">
      <c r="A4" s="16"/>
      <c r="B4" s="2">
        <v>2011</v>
      </c>
      <c r="C4" s="2">
        <v>2011</v>
      </c>
      <c r="D4" s="2">
        <v>2011</v>
      </c>
      <c r="E4" s="2">
        <v>2011</v>
      </c>
      <c r="F4" s="123">
        <v>2011</v>
      </c>
      <c r="G4" s="2">
        <v>2012</v>
      </c>
      <c r="H4" s="2">
        <v>2012</v>
      </c>
      <c r="I4" s="2">
        <v>2012</v>
      </c>
      <c r="J4" s="2">
        <v>2012</v>
      </c>
      <c r="K4" s="123">
        <v>2012</v>
      </c>
      <c r="L4" s="110">
        <v>2013</v>
      </c>
      <c r="M4" s="110">
        <v>2013</v>
      </c>
    </row>
    <row r="5" spans="1:13" s="65" customFormat="1" ht="12.75">
      <c r="A5" s="68" t="s">
        <v>9</v>
      </c>
      <c r="B5" s="69"/>
      <c r="C5" s="69"/>
      <c r="D5" s="69"/>
      <c r="E5" s="69"/>
      <c r="F5" s="134"/>
      <c r="G5" s="69"/>
      <c r="H5" s="69"/>
      <c r="I5" s="69"/>
      <c r="J5" s="69"/>
      <c r="K5" s="134"/>
      <c r="L5" s="111"/>
      <c r="M5" s="111"/>
    </row>
    <row r="6" spans="1:13" s="59" customFormat="1" ht="12.75">
      <c r="A6" s="60"/>
      <c r="B6" s="61"/>
      <c r="C6" s="61"/>
      <c r="D6" s="61"/>
      <c r="E6" s="61"/>
      <c r="F6" s="135"/>
      <c r="H6" s="61"/>
      <c r="I6" s="61"/>
      <c r="J6" s="61"/>
      <c r="K6" s="135"/>
      <c r="L6" s="60"/>
      <c r="M6" s="60"/>
    </row>
    <row r="7" spans="1:13" s="65" customFormat="1" ht="12.75">
      <c r="A7" s="62" t="s">
        <v>79</v>
      </c>
      <c r="B7" s="63">
        <v>115</v>
      </c>
      <c r="C7" s="63">
        <v>112</v>
      </c>
      <c r="D7" s="63">
        <v>111</v>
      </c>
      <c r="E7" s="63">
        <v>106</v>
      </c>
      <c r="F7" s="136">
        <v>111</v>
      </c>
      <c r="G7" s="63">
        <v>101</v>
      </c>
      <c r="H7" s="64">
        <v>101</v>
      </c>
      <c r="I7" s="63">
        <v>97</v>
      </c>
      <c r="J7" s="63">
        <v>87</v>
      </c>
      <c r="K7" s="136">
        <v>97</v>
      </c>
      <c r="L7" s="112">
        <v>82</v>
      </c>
      <c r="M7" s="112">
        <v>83</v>
      </c>
    </row>
    <row r="8" spans="1:13" s="65" customFormat="1" ht="12.75" hidden="1">
      <c r="A8" s="62" t="s">
        <v>53</v>
      </c>
      <c r="B8" s="63">
        <v>115</v>
      </c>
      <c r="C8" s="63">
        <v>112</v>
      </c>
      <c r="D8" s="63">
        <v>111</v>
      </c>
      <c r="E8" s="63">
        <v>106</v>
      </c>
      <c r="F8" s="136">
        <v>111</v>
      </c>
      <c r="G8" s="63">
        <v>101</v>
      </c>
      <c r="H8" s="64">
        <v>101</v>
      </c>
      <c r="I8" s="63">
        <v>97</v>
      </c>
      <c r="J8" s="63">
        <v>87</v>
      </c>
      <c r="K8" s="136">
        <v>97</v>
      </c>
      <c r="L8" s="112">
        <v>82</v>
      </c>
      <c r="M8" s="112"/>
    </row>
    <row r="9" spans="1:13" s="65" customFormat="1" ht="12.75">
      <c r="A9" s="62" t="s">
        <v>80</v>
      </c>
      <c r="B9" s="63">
        <v>374</v>
      </c>
      <c r="C9" s="63">
        <v>396</v>
      </c>
      <c r="D9" s="63">
        <v>410.10731711433164</v>
      </c>
      <c r="E9" s="63">
        <v>407.18077978204207</v>
      </c>
      <c r="F9" s="136">
        <v>396.82202422409341</v>
      </c>
      <c r="G9" s="63">
        <v>424</v>
      </c>
      <c r="H9" s="64">
        <v>437</v>
      </c>
      <c r="I9" s="63">
        <v>457</v>
      </c>
      <c r="J9" s="63">
        <v>483</v>
      </c>
      <c r="K9" s="136">
        <v>450</v>
      </c>
      <c r="L9" s="112">
        <v>496</v>
      </c>
      <c r="M9" s="112">
        <v>532</v>
      </c>
    </row>
    <row r="10" spans="1:13" s="65" customFormat="1" ht="12.75">
      <c r="A10" s="62" t="s">
        <v>81</v>
      </c>
      <c r="B10" s="66">
        <v>7.2614778480389261E-2</v>
      </c>
      <c r="C10" s="66">
        <v>6.5410084096144308E-2</v>
      </c>
      <c r="D10" s="66">
        <v>7.2170084798696993E-2</v>
      </c>
      <c r="E10" s="66">
        <v>8.2436852218369341E-2</v>
      </c>
      <c r="F10" s="137">
        <v>0.29465342346622303</v>
      </c>
      <c r="G10" s="66">
        <v>0.08</v>
      </c>
      <c r="H10" s="66">
        <v>8.8999999999999996E-2</v>
      </c>
      <c r="I10" s="66">
        <v>0.104</v>
      </c>
      <c r="J10" s="66">
        <v>0.109</v>
      </c>
      <c r="K10" s="137">
        <f>SUM(G10:J10)</f>
        <v>0.38199999999999995</v>
      </c>
      <c r="L10" s="113">
        <v>0.104</v>
      </c>
      <c r="M10" s="113">
        <v>9.4E-2</v>
      </c>
    </row>
    <row r="11" spans="1:13" s="59" customFormat="1" ht="12.75">
      <c r="A11" s="60"/>
      <c r="B11" s="67"/>
      <c r="C11" s="67"/>
      <c r="D11" s="67"/>
      <c r="E11" s="67"/>
      <c r="F11" s="138"/>
      <c r="H11" s="61"/>
      <c r="I11" s="67"/>
      <c r="J11" s="67"/>
      <c r="K11" s="138"/>
      <c r="L11" s="60"/>
      <c r="M11" s="60"/>
    </row>
    <row r="12" spans="1:13" s="59" customFormat="1" ht="12.75">
      <c r="A12" s="62" t="s">
        <v>51</v>
      </c>
      <c r="B12" s="63">
        <v>3149</v>
      </c>
      <c r="C12" s="63">
        <v>3175</v>
      </c>
      <c r="D12" s="63">
        <v>3201</v>
      </c>
      <c r="E12" s="63">
        <v>3176</v>
      </c>
      <c r="F12" s="136">
        <v>3176</v>
      </c>
      <c r="G12" s="63">
        <v>3147</v>
      </c>
      <c r="H12" s="63">
        <v>3098</v>
      </c>
      <c r="I12" s="63">
        <v>3042</v>
      </c>
      <c r="J12" s="63">
        <v>2976</v>
      </c>
      <c r="K12" s="136">
        <v>2976</v>
      </c>
      <c r="L12" s="112">
        <v>2932</v>
      </c>
      <c r="M12" s="112">
        <v>2921</v>
      </c>
    </row>
    <row r="13" spans="1:13" s="59" customFormat="1" ht="12.75">
      <c r="A13" s="62" t="s">
        <v>52</v>
      </c>
      <c r="B13" s="63">
        <v>632</v>
      </c>
      <c r="C13" s="63">
        <v>632</v>
      </c>
      <c r="D13" s="63">
        <v>632</v>
      </c>
      <c r="E13" s="63">
        <v>632</v>
      </c>
      <c r="F13" s="136">
        <v>632</v>
      </c>
      <c r="G13" s="63">
        <v>618</v>
      </c>
      <c r="H13" s="63">
        <v>609</v>
      </c>
      <c r="I13" s="63">
        <v>594</v>
      </c>
      <c r="J13" s="63">
        <v>587</v>
      </c>
      <c r="K13" s="136">
        <v>587</v>
      </c>
      <c r="L13" s="112">
        <v>581</v>
      </c>
      <c r="M13" s="112">
        <v>572</v>
      </c>
    </row>
    <row r="14" spans="1:13" s="59" customFormat="1" ht="12.75">
      <c r="A14" s="62" t="s">
        <v>82</v>
      </c>
      <c r="B14" s="65">
        <v>288</v>
      </c>
      <c r="C14" s="65">
        <v>292</v>
      </c>
      <c r="D14" s="65">
        <v>295</v>
      </c>
      <c r="E14" s="65">
        <v>292</v>
      </c>
      <c r="F14" s="136">
        <v>292</v>
      </c>
      <c r="G14" s="63">
        <v>285</v>
      </c>
      <c r="H14" s="63">
        <v>281</v>
      </c>
      <c r="I14" s="65">
        <v>282</v>
      </c>
      <c r="J14" s="65">
        <v>288</v>
      </c>
      <c r="K14" s="136">
        <v>288</v>
      </c>
      <c r="L14" s="112">
        <v>293</v>
      </c>
      <c r="M14" s="112">
        <v>294</v>
      </c>
    </row>
    <row r="15" spans="1:13" ht="15">
      <c r="A15" s="21"/>
      <c r="B15" s="3"/>
      <c r="C15" s="3"/>
      <c r="D15" s="3"/>
      <c r="E15" s="3"/>
      <c r="F15" s="139"/>
      <c r="G15" s="18"/>
      <c r="H15" s="17"/>
      <c r="I15" s="3"/>
      <c r="J15" s="3"/>
      <c r="K15" s="139"/>
      <c r="L15" s="114"/>
      <c r="M15" s="114"/>
    </row>
    <row r="17" spans="1:1">
      <c r="A17" s="19"/>
    </row>
    <row r="25" spans="1:1">
      <c r="A25" s="5"/>
    </row>
    <row r="26" spans="1:1" ht="15">
      <c r="A26" s="6"/>
    </row>
    <row r="27" spans="1:1" ht="15">
      <c r="A27" s="6"/>
    </row>
    <row r="28" spans="1:1" ht="15">
      <c r="A28" s="6"/>
    </row>
    <row r="29" spans="1:1" ht="15">
      <c r="A29" s="6"/>
    </row>
    <row r="30" spans="1:1" ht="15">
      <c r="A30" s="6"/>
    </row>
    <row r="31" spans="1:1" ht="15">
      <c r="A31" s="6"/>
    </row>
  </sheetData>
  <mergeCells count="1">
    <mergeCell ref="A1:L2"/>
  </mergeCells>
  <pageMargins left="0.25" right="0.25" top="0.75" bottom="0.75" header="0.3" footer="0.3"/>
  <pageSetup paperSize="9" scale="91" orientation="landscape" r:id="rId1"/>
  <ignoredErrors>
    <ignoredError sqref="K1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view="pageBreakPreview" zoomScale="60" zoomScaleNormal="100" workbookViewId="0">
      <pane xSplit="1" ySplit="4" topLeftCell="B5" activePane="bottomRight" state="frozen"/>
      <selection activeCell="O5" sqref="O5"/>
      <selection pane="topRight" activeCell="O5" sqref="O5"/>
      <selection pane="bottomLeft" activeCell="O5" sqref="O5"/>
      <selection pane="bottomRight" activeCell="O5" sqref="O5"/>
    </sheetView>
  </sheetViews>
  <sheetFormatPr defaultRowHeight="14.25"/>
  <cols>
    <col min="1" max="1" width="31.375" customWidth="1"/>
    <col min="2" max="8" width="9.25" customWidth="1"/>
  </cols>
  <sheetData>
    <row r="1" spans="1:13" ht="30.95" customHeight="1">
      <c r="A1" s="116"/>
      <c r="B1" s="117"/>
      <c r="C1" s="117"/>
      <c r="D1" s="117"/>
      <c r="E1" s="117"/>
      <c r="F1" s="117"/>
      <c r="G1" s="117"/>
      <c r="H1" s="117"/>
      <c r="I1" s="117"/>
      <c r="J1" s="117"/>
      <c r="K1" s="117"/>
      <c r="L1" s="117"/>
      <c r="M1" s="118"/>
    </row>
    <row r="2" spans="1:13" ht="36" customHeight="1">
      <c r="A2" s="119"/>
      <c r="B2" s="120"/>
      <c r="C2" s="120"/>
      <c r="D2" s="120"/>
      <c r="E2" s="120"/>
      <c r="F2" s="120"/>
      <c r="G2" s="120"/>
      <c r="H2" s="120"/>
      <c r="I2" s="120"/>
      <c r="J2" s="120"/>
      <c r="K2" s="120"/>
      <c r="L2" s="120"/>
      <c r="M2" s="121"/>
    </row>
    <row r="3" spans="1:13" ht="15">
      <c r="A3" s="15"/>
      <c r="B3" s="1" t="s">
        <v>0</v>
      </c>
      <c r="C3" s="1" t="s">
        <v>1</v>
      </c>
      <c r="D3" s="1" t="s">
        <v>2</v>
      </c>
      <c r="E3" s="1" t="s">
        <v>3</v>
      </c>
      <c r="F3" s="122" t="s">
        <v>4</v>
      </c>
      <c r="G3" s="1" t="s">
        <v>0</v>
      </c>
      <c r="H3" s="1" t="s">
        <v>1</v>
      </c>
      <c r="I3" s="1" t="s">
        <v>2</v>
      </c>
      <c r="J3" s="1" t="s">
        <v>3</v>
      </c>
      <c r="K3" s="122" t="s">
        <v>4</v>
      </c>
      <c r="L3" s="108" t="s">
        <v>0</v>
      </c>
      <c r="M3" s="108" t="s">
        <v>1</v>
      </c>
    </row>
    <row r="4" spans="1:13" ht="15.75" thickBot="1">
      <c r="A4" s="16" t="s">
        <v>54</v>
      </c>
      <c r="B4" s="2">
        <v>2011</v>
      </c>
      <c r="C4" s="2">
        <v>2011</v>
      </c>
      <c r="D4" s="2">
        <v>2011</v>
      </c>
      <c r="E4" s="2">
        <v>2011</v>
      </c>
      <c r="F4" s="123">
        <v>2011</v>
      </c>
      <c r="G4" s="2">
        <v>2012</v>
      </c>
      <c r="H4" s="2">
        <v>2012</v>
      </c>
      <c r="I4" s="2">
        <v>2012</v>
      </c>
      <c r="J4" s="2">
        <v>2012</v>
      </c>
      <c r="K4" s="123">
        <v>2012</v>
      </c>
      <c r="L4" s="110">
        <v>2013</v>
      </c>
      <c r="M4" s="110">
        <v>2013</v>
      </c>
    </row>
    <row r="5" spans="1:13" s="23" customFormat="1" ht="12.75">
      <c r="A5" s="22"/>
      <c r="B5" s="79"/>
      <c r="C5" s="79"/>
      <c r="D5" s="79"/>
      <c r="E5" s="79"/>
      <c r="F5" s="140"/>
      <c r="G5" s="79"/>
      <c r="H5" s="70"/>
      <c r="I5" s="70"/>
      <c r="J5" s="70"/>
      <c r="K5" s="140"/>
      <c r="L5" s="22"/>
      <c r="M5" s="22"/>
    </row>
    <row r="6" spans="1:13" s="28" customFormat="1" ht="12.75">
      <c r="A6" s="25" t="s">
        <v>5</v>
      </c>
      <c r="B6" s="71">
        <v>390</v>
      </c>
      <c r="C6" s="71">
        <v>247</v>
      </c>
      <c r="D6" s="71">
        <v>513</v>
      </c>
      <c r="E6" s="71">
        <v>420</v>
      </c>
      <c r="F6" s="125">
        <v>1570</v>
      </c>
      <c r="G6" s="71">
        <v>350</v>
      </c>
      <c r="H6" s="71">
        <v>417</v>
      </c>
      <c r="I6" s="71">
        <v>491</v>
      </c>
      <c r="J6" s="71">
        <v>447</v>
      </c>
      <c r="K6" s="125">
        <v>1705</v>
      </c>
      <c r="L6" s="37">
        <v>336</v>
      </c>
      <c r="M6" s="37">
        <v>415</v>
      </c>
    </row>
    <row r="7" spans="1:13" s="28" customFormat="1" ht="12.75">
      <c r="A7" s="72"/>
      <c r="B7" s="71"/>
      <c r="C7" s="71"/>
      <c r="D7" s="71"/>
      <c r="E7" s="71"/>
      <c r="F7" s="125"/>
      <c r="G7" s="71"/>
      <c r="H7" s="71"/>
      <c r="I7" s="71"/>
      <c r="J7" s="71"/>
      <c r="K7" s="125"/>
      <c r="L7" s="37"/>
      <c r="M7" s="37"/>
    </row>
    <row r="8" spans="1:13" s="28" customFormat="1" ht="12.75">
      <c r="A8" s="25" t="s">
        <v>77</v>
      </c>
      <c r="B8" s="71">
        <v>133</v>
      </c>
      <c r="C8" s="71">
        <v>75</v>
      </c>
      <c r="D8" s="71">
        <v>132</v>
      </c>
      <c r="E8" s="71">
        <v>131</v>
      </c>
      <c r="F8" s="125">
        <v>471</v>
      </c>
      <c r="G8" s="71">
        <v>133</v>
      </c>
      <c r="H8" s="71">
        <v>113</v>
      </c>
      <c r="I8" s="71">
        <v>125</v>
      </c>
      <c r="J8" s="71">
        <v>121</v>
      </c>
      <c r="K8" s="125">
        <v>492</v>
      </c>
      <c r="L8" s="37">
        <v>130</v>
      </c>
      <c r="M8" s="37">
        <v>122</v>
      </c>
    </row>
    <row r="9" spans="1:13" s="28" customFormat="1" ht="12.75">
      <c r="A9" s="72"/>
      <c r="B9" s="71"/>
      <c r="C9" s="71"/>
      <c r="D9" s="71"/>
      <c r="E9" s="71"/>
      <c r="F9" s="125"/>
      <c r="G9" s="71"/>
      <c r="H9" s="71"/>
      <c r="I9" s="71"/>
      <c r="J9" s="71"/>
      <c r="K9" s="125"/>
      <c r="L9" s="37"/>
      <c r="M9" s="37"/>
    </row>
    <row r="10" spans="1:13" s="28" customFormat="1" ht="12.75">
      <c r="A10" s="25" t="s">
        <v>6</v>
      </c>
      <c r="B10" s="71">
        <v>256</v>
      </c>
      <c r="C10" s="71">
        <v>158</v>
      </c>
      <c r="D10" s="71">
        <v>376</v>
      </c>
      <c r="E10" s="71">
        <v>292</v>
      </c>
      <c r="F10" s="125">
        <v>1082</v>
      </c>
      <c r="G10" s="71">
        <v>223</v>
      </c>
      <c r="H10" s="71">
        <v>313</v>
      </c>
      <c r="I10" s="71">
        <v>375</v>
      </c>
      <c r="J10" s="71">
        <v>323</v>
      </c>
      <c r="K10" s="125">
        <v>1234</v>
      </c>
      <c r="L10" s="37">
        <v>203</v>
      </c>
      <c r="M10" s="37">
        <v>287</v>
      </c>
    </row>
    <row r="11" spans="1:13" s="28" customFormat="1" ht="12.75">
      <c r="A11" s="72"/>
      <c r="B11" s="71"/>
      <c r="C11" s="71"/>
      <c r="D11" s="71"/>
      <c r="E11" s="71"/>
      <c r="F11" s="125"/>
      <c r="G11" s="71"/>
      <c r="H11" s="71"/>
      <c r="I11" s="71"/>
      <c r="J11" s="71"/>
      <c r="K11" s="125"/>
      <c r="L11" s="37"/>
      <c r="M11" s="37"/>
    </row>
    <row r="12" spans="1:13" s="28" customFormat="1" ht="12.75">
      <c r="A12" s="25" t="s">
        <v>7</v>
      </c>
      <c r="B12" s="71">
        <v>238</v>
      </c>
      <c r="C12" s="71">
        <v>37</v>
      </c>
      <c r="D12" s="71">
        <v>363</v>
      </c>
      <c r="E12" s="71">
        <v>209</v>
      </c>
      <c r="F12" s="125">
        <v>847</v>
      </c>
      <c r="G12" s="71">
        <v>199</v>
      </c>
      <c r="H12" s="71">
        <v>270</v>
      </c>
      <c r="I12" s="71">
        <v>310</v>
      </c>
      <c r="J12" s="71">
        <v>255</v>
      </c>
      <c r="K12" s="125">
        <v>1034</v>
      </c>
      <c r="L12" s="37">
        <v>192</v>
      </c>
      <c r="M12" s="37">
        <v>193</v>
      </c>
    </row>
    <row r="13" spans="1:13" s="28" customFormat="1" ht="12.75">
      <c r="A13" s="72"/>
      <c r="B13" s="71"/>
      <c r="C13" s="71"/>
      <c r="D13" s="71"/>
      <c r="E13" s="71"/>
      <c r="F13" s="125"/>
      <c r="G13" s="71"/>
      <c r="H13" s="71"/>
      <c r="I13" s="71"/>
      <c r="J13" s="71"/>
      <c r="K13" s="125"/>
      <c r="L13" s="37"/>
      <c r="M13" s="37"/>
    </row>
    <row r="14" spans="1:13" s="28" customFormat="1" ht="12.75">
      <c r="A14" s="73" t="s">
        <v>8</v>
      </c>
      <c r="B14" s="74">
        <v>4856</v>
      </c>
      <c r="C14" s="74">
        <v>4856</v>
      </c>
      <c r="D14" s="74">
        <v>4718</v>
      </c>
      <c r="E14" s="74">
        <v>4639</v>
      </c>
      <c r="F14" s="141">
        <v>4639</v>
      </c>
      <c r="G14" s="74">
        <v>4450</v>
      </c>
      <c r="H14" s="74">
        <v>4209</v>
      </c>
      <c r="I14" s="74">
        <v>4072</v>
      </c>
      <c r="J14" s="74">
        <v>3812</v>
      </c>
      <c r="K14" s="141">
        <v>3812</v>
      </c>
      <c r="L14" s="58">
        <v>3622</v>
      </c>
      <c r="M14" s="58">
        <v>3446</v>
      </c>
    </row>
  </sheetData>
  <pageMargins left="0.25" right="0.25" top="0.75" bottom="0.75" header="0.3" footer="0.3"/>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view="pageBreakPreview" zoomScale="60" zoomScaleNormal="100" workbookViewId="0">
      <selection activeCell="O5" sqref="O5"/>
    </sheetView>
  </sheetViews>
  <sheetFormatPr defaultRowHeight="14.25"/>
  <cols>
    <col min="1" max="1" width="5" customWidth="1"/>
    <col min="2" max="2" width="25.875" customWidth="1"/>
    <col min="3" max="3" width="130.75" customWidth="1"/>
  </cols>
  <sheetData>
    <row r="2" spans="2:3" ht="26.25">
      <c r="B2" s="20" t="s">
        <v>55</v>
      </c>
    </row>
    <row r="4" spans="2:3" s="23" customFormat="1" ht="25.5">
      <c r="B4" s="75" t="s">
        <v>72</v>
      </c>
      <c r="C4" s="115" t="s">
        <v>73</v>
      </c>
    </row>
    <row r="5" spans="2:3" s="23" customFormat="1" ht="12.75">
      <c r="B5" s="76"/>
    </row>
    <row r="6" spans="2:3" s="23" customFormat="1" ht="12.75">
      <c r="B6" s="75" t="s">
        <v>10</v>
      </c>
      <c r="C6" s="23" t="s">
        <v>16</v>
      </c>
    </row>
    <row r="7" spans="2:3" s="23" customFormat="1" ht="12.75">
      <c r="B7" s="76"/>
    </row>
    <row r="8" spans="2:3" s="23" customFormat="1" ht="12.75">
      <c r="B8" s="75" t="s">
        <v>11</v>
      </c>
      <c r="C8" s="93" t="s">
        <v>56</v>
      </c>
    </row>
    <row r="9" spans="2:3" s="23" customFormat="1" ht="12.75">
      <c r="B9" s="76"/>
    </row>
    <row r="10" spans="2:3" s="23" customFormat="1" ht="12.75">
      <c r="B10" s="75" t="s">
        <v>8</v>
      </c>
      <c r="C10" s="23" t="s">
        <v>17</v>
      </c>
    </row>
    <row r="11" spans="2:3" s="23" customFormat="1" ht="12.75">
      <c r="B11" s="76"/>
    </row>
    <row r="12" spans="2:3" s="23" customFormat="1" ht="12.75">
      <c r="B12" s="144" t="s">
        <v>12</v>
      </c>
      <c r="C12" s="23" t="s">
        <v>15</v>
      </c>
    </row>
    <row r="13" spans="2:3" s="23" customFormat="1" ht="43.5" customHeight="1">
      <c r="B13" s="144"/>
      <c r="C13" s="77" t="s">
        <v>19</v>
      </c>
    </row>
    <row r="14" spans="2:3" s="23" customFormat="1" ht="12.75">
      <c r="B14" s="76"/>
    </row>
    <row r="15" spans="2:3" s="23" customFormat="1" ht="36" customHeight="1">
      <c r="B15" s="75" t="s">
        <v>13</v>
      </c>
      <c r="C15" s="77" t="s">
        <v>21</v>
      </c>
    </row>
    <row r="16" spans="2:3" s="23" customFormat="1" ht="12.75">
      <c r="B16" s="76"/>
    </row>
    <row r="17" spans="2:3" s="23" customFormat="1" ht="12.75">
      <c r="B17" s="144" t="s">
        <v>14</v>
      </c>
      <c r="C17" s="23" t="s">
        <v>18</v>
      </c>
    </row>
    <row r="18" spans="2:3" s="23" customFormat="1" ht="31.5" customHeight="1">
      <c r="B18" s="145"/>
      <c r="C18" s="77" t="s">
        <v>20</v>
      </c>
    </row>
    <row r="25" spans="2:3">
      <c r="C25" s="4"/>
    </row>
  </sheetData>
  <mergeCells count="2">
    <mergeCell ref="B17:B18"/>
    <mergeCell ref="B12:B13"/>
  </mergeCells>
  <pageMargins left="0.25" right="0.25"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Index</vt:lpstr>
      <vt:lpstr>P&amp;L</vt:lpstr>
      <vt:lpstr>Operational Parameters</vt:lpstr>
      <vt:lpstr>CF and Debt</vt:lpstr>
      <vt:lpstr>Definitions</vt:lpstr>
      <vt:lpstr>Index!Print_Area</vt:lpstr>
      <vt:lpstr>'Operational Parameters'!Print_Area</vt:lpstr>
      <vt:lpstr>'Operational Parameters'!Print_Titles</vt:lpstr>
    </vt:vector>
  </TitlesOfParts>
  <Company>Partner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ycohenifrah</dc:creator>
  <cp:lastModifiedBy>Yaffa Cohen Ifrah</cp:lastModifiedBy>
  <cp:lastPrinted>2013-08-19T08:18:21Z</cp:lastPrinted>
  <dcterms:created xsi:type="dcterms:W3CDTF">2012-02-08T09:48:38Z</dcterms:created>
  <dcterms:modified xsi:type="dcterms:W3CDTF">2013-08-20T11:34:57Z</dcterms:modified>
</cp:coreProperties>
</file>